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Ema.Draghici\Desktop\"/>
    </mc:Choice>
  </mc:AlternateContent>
  <xr:revisionPtr revIDLastSave="0" documentId="13_ncr:1_{EA819627-A42E-4720-8560-667261F2917C}" xr6:coauthVersionLast="45" xr6:coauthVersionMax="47" xr10:uidLastSave="{00000000-0000-0000-0000-000000000000}"/>
  <bookViews>
    <workbookView xWindow="-120" yWindow="-120" windowWidth="29040" windowHeight="15840" xr2:uid="{00000000-000D-0000-FFFF-FFFF00000000}"/>
  </bookViews>
  <sheets>
    <sheet name="cheltuieli" sheetId="2" r:id="rId1"/>
  </sheets>
  <externalReferences>
    <externalReference r:id="rId2"/>
  </externalReference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2" l="1"/>
  <c r="D254" i="2" l="1"/>
  <c r="D186" i="2"/>
  <c r="G267" i="2"/>
  <c r="D201" i="2" l="1"/>
  <c r="D185" i="2" l="1"/>
  <c r="D225" i="2" l="1"/>
  <c r="D224" i="2"/>
  <c r="D287" i="2" l="1"/>
  <c r="D286" i="2" s="1"/>
  <c r="D285" i="2" s="1"/>
  <c r="D284" i="2" s="1"/>
  <c r="E287" i="2"/>
  <c r="E286" i="2" s="1"/>
  <c r="E285" i="2" s="1"/>
  <c r="E284" i="2" s="1"/>
  <c r="D275" i="2"/>
  <c r="E275" i="2"/>
  <c r="D271" i="2"/>
  <c r="E271" i="2"/>
  <c r="D265" i="2"/>
  <c r="D264" i="2" s="1"/>
  <c r="D263" i="2" s="1"/>
  <c r="E265" i="2"/>
  <c r="E264" i="2" s="1"/>
  <c r="E263" i="2" s="1"/>
  <c r="D266" i="2"/>
  <c r="E266" i="2"/>
  <c r="D253" i="2"/>
  <c r="D252" i="2" s="1"/>
  <c r="D251" i="2" s="1"/>
  <c r="D12" i="2" s="1"/>
  <c r="E257" i="2"/>
  <c r="E253" i="2" s="1"/>
  <c r="E252" i="2" s="1"/>
  <c r="E251" i="2" s="1"/>
  <c r="E12" i="2" s="1"/>
  <c r="D250" i="2"/>
  <c r="D18" i="2" s="1"/>
  <c r="E250" i="2"/>
  <c r="E18" i="2" s="1"/>
  <c r="D240" i="2"/>
  <c r="E240" i="2"/>
  <c r="D235" i="2"/>
  <c r="E235" i="2"/>
  <c r="D232" i="2"/>
  <c r="E232" i="2"/>
  <c r="D229" i="2"/>
  <c r="E229" i="2"/>
  <c r="D223" i="2"/>
  <c r="E223" i="2"/>
  <c r="D217" i="2"/>
  <c r="E217" i="2"/>
  <c r="D212" i="2"/>
  <c r="E212" i="2"/>
  <c r="D206" i="2"/>
  <c r="E206" i="2"/>
  <c r="D203" i="2"/>
  <c r="E203" i="2"/>
  <c r="D195" i="2"/>
  <c r="E195" i="2"/>
  <c r="D190" i="2"/>
  <c r="E190" i="2"/>
  <c r="D180" i="2"/>
  <c r="D179" i="2" s="1"/>
  <c r="E180" i="2"/>
  <c r="E179" i="2" s="1"/>
  <c r="D174" i="2"/>
  <c r="E174" i="2"/>
  <c r="D170" i="2"/>
  <c r="E170" i="2"/>
  <c r="D165" i="2"/>
  <c r="E165" i="2"/>
  <c r="D161" i="2"/>
  <c r="E161" i="2"/>
  <c r="D155" i="2"/>
  <c r="E155" i="2"/>
  <c r="D149" i="2"/>
  <c r="E149" i="2"/>
  <c r="D146" i="2"/>
  <c r="E146" i="2"/>
  <c r="D143" i="2"/>
  <c r="E143" i="2"/>
  <c r="D138" i="2"/>
  <c r="E138" i="2"/>
  <c r="D132" i="2"/>
  <c r="E132" i="2"/>
  <c r="D128" i="2"/>
  <c r="E128" i="2"/>
  <c r="D125" i="2"/>
  <c r="E125" i="2"/>
  <c r="D122" i="2"/>
  <c r="E122" i="2"/>
  <c r="D119" i="2"/>
  <c r="E119" i="2"/>
  <c r="D116" i="2"/>
  <c r="E116" i="2"/>
  <c r="D113" i="2"/>
  <c r="E113" i="2"/>
  <c r="D110" i="2"/>
  <c r="E110" i="2"/>
  <c r="D107" i="2"/>
  <c r="E107" i="2"/>
  <c r="D98" i="2"/>
  <c r="D97" i="2" s="1"/>
  <c r="E98" i="2"/>
  <c r="E97" i="2" s="1"/>
  <c r="D94" i="2"/>
  <c r="E94" i="2"/>
  <c r="D79" i="2"/>
  <c r="D78" i="2" s="1"/>
  <c r="D77" i="2" s="1"/>
  <c r="D16" i="2" s="1"/>
  <c r="E79" i="2"/>
  <c r="E78" i="2" s="1"/>
  <c r="D74" i="2"/>
  <c r="D15" i="2" s="1"/>
  <c r="E74" i="2"/>
  <c r="E15" i="2" s="1"/>
  <c r="D72" i="2"/>
  <c r="D71" i="2" s="1"/>
  <c r="D11" i="2" s="1"/>
  <c r="E72" i="2"/>
  <c r="E71" i="2" s="1"/>
  <c r="E11" i="2" s="1"/>
  <c r="D68" i="2"/>
  <c r="E68" i="2"/>
  <c r="D60" i="2"/>
  <c r="E60" i="2"/>
  <c r="D58" i="2"/>
  <c r="E58" i="2"/>
  <c r="D36" i="2"/>
  <c r="E36" i="2"/>
  <c r="D34" i="2"/>
  <c r="E34" i="2"/>
  <c r="D24" i="2"/>
  <c r="E24" i="2"/>
  <c r="C232" i="2"/>
  <c r="C223" i="2"/>
  <c r="C212" i="2"/>
  <c r="C190" i="2"/>
  <c r="C180" i="2"/>
  <c r="C179" i="2" s="1"/>
  <c r="C138" i="2"/>
  <c r="C36" i="2"/>
  <c r="C287" i="2"/>
  <c r="C286" i="2" s="1"/>
  <c r="C285" i="2" s="1"/>
  <c r="C284" i="2" s="1"/>
  <c r="C275" i="2"/>
  <c r="C271" i="2"/>
  <c r="C266" i="2"/>
  <c r="C265" i="2"/>
  <c r="C264" i="2" s="1"/>
  <c r="C263" i="2" s="1"/>
  <c r="C262" i="2" s="1"/>
  <c r="C261" i="2" s="1"/>
  <c r="C257" i="2"/>
  <c r="C253" i="2" s="1"/>
  <c r="C252" i="2" s="1"/>
  <c r="C250" i="2"/>
  <c r="C18" i="2" s="1"/>
  <c r="C240" i="2"/>
  <c r="C235" i="2"/>
  <c r="C229" i="2"/>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E200" i="2" l="1"/>
  <c r="E178" i="2" s="1"/>
  <c r="E270" i="2"/>
  <c r="E14" i="2" s="1"/>
  <c r="E160" i="2"/>
  <c r="E142" i="2" s="1"/>
  <c r="D160" i="2"/>
  <c r="D142" i="2" s="1"/>
  <c r="E131" i="2"/>
  <c r="E106" i="2" s="1"/>
  <c r="D200" i="2"/>
  <c r="D178" i="2" s="1"/>
  <c r="D270" i="2"/>
  <c r="D14" i="2" s="1"/>
  <c r="C222" i="2"/>
  <c r="C221" i="2" s="1"/>
  <c r="D131" i="2"/>
  <c r="D106" i="2" s="1"/>
  <c r="E283" i="2"/>
  <c r="E282" i="2" s="1"/>
  <c r="E281" i="2"/>
  <c r="E280" i="2" s="1"/>
  <c r="E279" i="2" s="1"/>
  <c r="D283" i="2"/>
  <c r="D282" i="2" s="1"/>
  <c r="D281" i="2"/>
  <c r="D280" i="2" s="1"/>
  <c r="D279" i="2" s="1"/>
  <c r="E262" i="2"/>
  <c r="E261" i="2" s="1"/>
  <c r="E13" i="2" s="1"/>
  <c r="D262" i="2"/>
  <c r="E222" i="2"/>
  <c r="E221" i="2" s="1"/>
  <c r="D222" i="2"/>
  <c r="D221" i="2" s="1"/>
  <c r="E90" i="2"/>
  <c r="D90" i="2"/>
  <c r="D23" i="2"/>
  <c r="D9" i="2" s="1"/>
  <c r="D17" i="2"/>
  <c r="E77" i="2"/>
  <c r="E16" i="2" s="1"/>
  <c r="E17" i="2"/>
  <c r="E23" i="2"/>
  <c r="C200" i="2"/>
  <c r="C178" i="2" s="1"/>
  <c r="C131" i="2"/>
  <c r="C106" i="2" s="1"/>
  <c r="C270" i="2"/>
  <c r="C14" i="2" s="1"/>
  <c r="C160" i="2"/>
  <c r="C142" i="2" s="1"/>
  <c r="C13" i="2"/>
  <c r="C251" i="2"/>
  <c r="C12" i="2" s="1"/>
  <c r="C283" i="2"/>
  <c r="C282" i="2" s="1"/>
  <c r="C281" i="2"/>
  <c r="C280" i="2" s="1"/>
  <c r="C279" i="2" s="1"/>
  <c r="C23" i="2"/>
  <c r="C9" i="2" s="1"/>
  <c r="C90" i="2"/>
  <c r="C17" i="2"/>
  <c r="D261" i="2" l="1"/>
  <c r="D13" i="2"/>
  <c r="D89" i="2"/>
  <c r="D88" i="2" s="1"/>
  <c r="D52" i="2" s="1"/>
  <c r="D44" i="2" s="1"/>
  <c r="D43" i="2" s="1"/>
  <c r="D22" i="2" s="1"/>
  <c r="D21" i="2" s="1"/>
  <c r="E89" i="2"/>
  <c r="E88" i="2" s="1"/>
  <c r="E52" i="2" s="1"/>
  <c r="E44" i="2" s="1"/>
  <c r="E43" i="2" s="1"/>
  <c r="E10" i="2" s="1"/>
  <c r="E9" i="2"/>
  <c r="C89" i="2"/>
  <c r="C88" i="2" s="1"/>
  <c r="C52" i="2" s="1"/>
  <c r="C44" i="2" s="1"/>
  <c r="C43" i="2" s="1"/>
  <c r="C86" i="2" s="1"/>
  <c r="E8" i="2" l="1"/>
  <c r="E7" i="2" s="1"/>
  <c r="D86" i="2"/>
  <c r="D10" i="2"/>
  <c r="E22" i="2"/>
  <c r="E21" i="2" s="1"/>
  <c r="E86" i="2"/>
  <c r="E20" i="2"/>
  <c r="E19" i="2" s="1"/>
  <c r="C10" i="2"/>
  <c r="C22" i="2"/>
  <c r="C21" i="2" s="1"/>
  <c r="D20" i="2" l="1"/>
  <c r="D19" i="2" s="1"/>
  <c r="D8" i="2"/>
  <c r="D7" i="2" s="1"/>
  <c r="C20" i="2"/>
  <c r="C19" i="2" s="1"/>
  <c r="C8" i="2"/>
  <c r="C7" i="2" s="1"/>
</calcChain>
</file>

<file path=xl/sharedStrings.xml><?xml version="1.0" encoding="utf-8"?>
<sst xmlns="http://schemas.openxmlformats.org/spreadsheetml/2006/main" count="426" uniqueCount="324">
  <si>
    <t xml:space="preserve">lei </t>
  </si>
  <si>
    <t>Denumire indicator</t>
  </si>
  <si>
    <t>Contributii pentru concedii si indemnizatii</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</si>
  <si>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</si>
  <si>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</si>
  <si>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</si>
  <si>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</si>
  <si>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</si>
  <si>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</si>
  <si>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</si>
  <si>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</si>
  <si>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</si>
  <si>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</si>
  <si>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</si>
  <si>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</si>
  <si>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</si>
  <si>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</si>
  <si>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</si>
  <si>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</si>
  <si>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</si>
  <si>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</si>
  <si>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</si>
  <si>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</si>
  <si>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</si>
  <si>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</si>
  <si>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</si>
  <si>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</si>
  <si>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</si>
  <si>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</si>
  <si>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</si>
  <si>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</si>
  <si>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</si>
  <si>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</si>
  <si>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</si>
  <si>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</si>
  <si>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</si>
  <si>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</si>
  <si>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</si>
  <si>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</si>
  <si>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</si>
  <si>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</si>
  <si>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</si>
  <si>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</si>
  <si>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</si>
  <si>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</si>
  <si>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</si>
  <si>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</si>
  <si>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</si>
  <si>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</si>
  <si>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</si>
  <si>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</si>
  <si>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</si>
  <si>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</si>
  <si>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</si>
  <si>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</si>
  <si>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</si>
  <si>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</si>
  <si>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</si>
  <si>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</si>
  <si>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</si>
  <si>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</si>
  <si>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</si>
  <si>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</si>
  <si>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</si>
  <si>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</si>
  <si>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</si>
  <si>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</si>
  <si>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</si>
  <si>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</si>
  <si>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</si>
  <si>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</si>
  <si>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</si>
  <si>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</si>
  <si>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</si>
  <si>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</si>
  <si>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</si>
  <si>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</si>
  <si>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</si>
  <si>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</si>
  <si>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</si>
  <si>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</si>
  <si>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</si>
  <si>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</si>
  <si>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</si>
  <si>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</si>
  <si>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</si>
  <si>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</si>
  <si>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</si>
  <si>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</si>
  <si>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</si>
  <si>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</si>
  <si>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</si>
  <si>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</si>
  <si>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</si>
  <si>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</si>
  <si>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</si>
  <si>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</si>
  <si>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</si>
  <si>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</si>
  <si>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</si>
  <si>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</si>
  <si>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</si>
  <si>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</si>
  <si>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</si>
  <si>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</si>
  <si>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</si>
  <si>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</si>
  <si>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</si>
  <si>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</si>
  <si>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</si>
  <si>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</si>
  <si>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</si>
  <si>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</si>
  <si>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</si>
  <si>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</si>
  <si>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</si>
  <si>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</si>
  <si>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</si>
  <si>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</si>
  <si>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</si>
  <si>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</si>
  <si>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</si>
  <si>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</si>
  <si>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</si>
  <si>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</si>
  <si>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</si>
  <si>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</si>
  <si>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</si>
  <si>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</si>
  <si>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</si>
  <si>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</si>
  <si>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</si>
  <si>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</si>
  <si>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</si>
  <si>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</si>
  <si>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</si>
  <si>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</si>
  <si>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</si>
  <si>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</si>
  <si>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</si>
  <si>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</si>
  <si>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</si>
  <si>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</si>
  <si>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</si>
  <si>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</si>
  <si>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</si>
  <si>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</si>
  <si>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</si>
  <si>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</si>
  <si>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</si>
  <si>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</si>
  <si>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</si>
  <si>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</si>
  <si>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</si>
  <si>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</si>
  <si>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</si>
  <si>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</si>
  <si>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</si>
  <si>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</si>
  <si>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</si>
  <si>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</si>
  <si>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</si>
  <si>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</si>
  <si>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</si>
  <si>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</si>
  <si>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</si>
  <si>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</si>
  <si>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</si>
  <si>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</si>
  <si>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</si>
  <si>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</si>
  <si>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</si>
  <si>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</si>
  <si>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</si>
  <si>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</si>
  <si>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</si>
  <si>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</si>
  <si>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</si>
  <si>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</si>
  <si>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</si>
  <si>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</si>
  <si>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</si>
  <si>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</si>
  <si>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</si>
  <si>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</si>
  <si>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</si>
  <si>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</si>
  <si>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</si>
  <si>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</si>
  <si>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</si>
  <si>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</si>
  <si>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</si>
  <si>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</si>
  <si>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</si>
  <si>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</si>
  <si>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</si>
  <si>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</si>
  <si>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</si>
  <si>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</si>
  <si>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</si>
  <si>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</si>
  <si>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</si>
  <si>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</si>
  <si>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</si>
  <si>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</si>
  <si>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</si>
  <si>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</si>
  <si>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</si>
  <si>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</si>
  <si>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</si>
  <si>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</si>
  <si>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</si>
  <si>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</si>
  <si>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</si>
  <si>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</si>
  <si>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</si>
  <si>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</si>
  <si>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</si>
  <si>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</si>
  <si>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</si>
  <si>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</si>
  <si>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</si>
  <si>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</si>
  <si>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</si>
  <si>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</si>
  <si>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</si>
  <si>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</si>
  <si>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</si>
  <si>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</si>
  <si>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</si>
  <si>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</si>
  <si>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</si>
  <si>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</si>
  <si>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</si>
  <si>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</si>
  <si>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</si>
  <si>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</si>
  <si>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</si>
  <si>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</si>
  <si>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</si>
  <si>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</si>
  <si>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</si>
  <si>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</si>
  <si>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</si>
  <si>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</si>
  <si>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</si>
  <si>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</si>
  <si>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</si>
  <si>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</si>
  <si>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</si>
  <si>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</si>
  <si>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</si>
  <si>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</si>
  <si>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</si>
  <si>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</si>
  <si>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</si>
  <si>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</si>
  <si>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</si>
  <si>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</si>
  <si>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</si>
  <si>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</si>
  <si>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</si>
  <si>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</si>
  <si>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</si>
  <si>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</si>
  <si>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</si>
  <si>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</si>
  <si>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</si>
  <si>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</si>
  <si>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</si>
  <si>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</si>
  <si>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</si>
  <si>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</si>
  <si>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</si>
  <si>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</si>
  <si>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</si>
  <si>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</si>
  <si>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</si>
  <si>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</si>
  <si>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</si>
  <si>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</si>
  <si>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</si>
  <si>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</si>
  <si>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</si>
  <si>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</si>
  <si>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</si>
  <si>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</si>
  <si>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</si>
  <si>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</si>
  <si>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</si>
  <si>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</si>
  <si>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</si>
  <si>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</si>
  <si>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</si>
  <si>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</si>
  <si>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</si>
  <si>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</si>
  <si>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</si>
  <si>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</si>
  <si>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</si>
  <si>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</si>
  <si>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</si>
  <si>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</si>
  <si>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</si>
  <si>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</si>
  <si>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</si>
  <si>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</si>
  <si>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</si>
  <si>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</si>
  <si>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</si>
  <si>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JUSTIFICARI </t>
  </si>
  <si>
    <t xml:space="preserve">DIRECTOR GENERAL </t>
  </si>
  <si>
    <t xml:space="preserve">DIRECTOR ECONOMIC </t>
  </si>
  <si>
    <t>INTOCMIT</t>
  </si>
  <si>
    <t>EC.CARMEN AXINIA</t>
  </si>
  <si>
    <t>DAN STOICA</t>
  </si>
  <si>
    <t xml:space="preserve">EC.EMANOELA DRAGHICI </t>
  </si>
  <si>
    <t>EC.PASCU ADINA</t>
  </si>
  <si>
    <t>EC.MAZILU CAMELIA</t>
  </si>
  <si>
    <t>SING.NELU DRAGHICI</t>
  </si>
  <si>
    <t>Situatia privind platile realizate la 31 AUGUST 2023 pentru finantarea masurilor prevazute in actele normative care reglementeaza situatia epidemiologica determinta de raspandirea virusului SARS - CoV2</t>
  </si>
  <si>
    <t>Diferenta intre sumele realizate in luna  si contractul initial: - sume cf  art. 7 din Anexa 51 la Ordinul 1068/627/2021: 736.620,00 integral mai 2023; 606.583,00 integral iunie 2023</t>
  </si>
  <si>
    <t>sume aferente lunii  iulie 2023  si o dif aferenta lunii iunie conf art. 7 alin 1lit. B - spor pentru conditii deosebit de periculoase  ( pana la 85%) raportate de catre spitale ca fiind achitate</t>
  </si>
  <si>
    <t>Plati efectuate cumulat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</si>
</sst>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7" x14ac:knownFonts="1">
    <font>
      <sz val="10"/>
      <name val="Arial"/>
      <charset val="238"/>
    </font>
    <font>
      <sz val="10"/>
      <name val="Arial"/>
      <family val="2"/>
    </font>
    <font>
      <sz val="10"/>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b/>
      <i/>
      <sz val="14"/>
      <name val="Palatino Linotype"/>
      <family val="1"/>
      <charset val="238"/>
    </font>
    <font>
      <b/>
      <sz val="10"/>
      <name val="Palatino Linotype"/>
      <family val="1"/>
    </font>
    <font>
      <sz val="10"/>
      <color rgb="FF000000"/>
      <name val="Palatino Linotype"/>
      <family val="1"/>
      <charset val="238"/>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71">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5" fillId="0" borderId="0" xfId="0" applyNumberFormat="1" applyFont="1" applyAlignment="1">
      <alignment wrapText="1"/>
    </xf>
    <xf numFmtId="3" fontId="5" fillId="0" borderId="0" xfId="0" applyNumberFormat="1" applyFont="1" applyAlignment="1">
      <alignment wrapText="1"/>
    </xf>
    <xf numFmtId="3" fontId="4" fillId="0" borderId="0" xfId="0" applyNumberFormat="1" applyFont="1" applyAlignment="1">
      <alignment horizontal="center" wrapText="1"/>
    </xf>
    <xf numFmtId="49"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5" fillId="0" borderId="1" xfId="0" applyNumberFormat="1" applyFont="1" applyBorder="1" applyAlignment="1">
      <alignment horizontal="center" vertical="top" wrapText="1"/>
    </xf>
    <xf numFmtId="3" fontId="5" fillId="0" borderId="1" xfId="0" applyNumberFormat="1" applyFont="1" applyBorder="1" applyAlignment="1">
      <alignment horizontal="center"/>
    </xf>
    <xf numFmtId="3" fontId="4" fillId="0" borderId="1" xfId="0" applyNumberFormat="1" applyFont="1" applyBorder="1" applyAlignment="1">
      <alignment horizontal="center"/>
    </xf>
    <xf numFmtId="49" fontId="5" fillId="0" borderId="1" xfId="0" applyNumberFormat="1" applyFont="1" applyBorder="1" applyAlignment="1">
      <alignment vertical="top" wrapText="1"/>
    </xf>
    <xf numFmtId="164" fontId="5" fillId="0" borderId="1" xfId="2" applyNumberFormat="1" applyFont="1" applyBorder="1" applyAlignment="1">
      <alignment horizontal="left" wrapText="1"/>
    </xf>
    <xf numFmtId="3" fontId="5" fillId="0" borderId="1" xfId="3" applyNumberFormat="1" applyFont="1" applyBorder="1" applyAlignment="1">
      <alignment horizontal="right" wrapText="1"/>
    </xf>
    <xf numFmtId="4" fontId="5" fillId="0" borderId="0" xfId="0" applyNumberFormat="1" applyFont="1"/>
    <xf numFmtId="0" fontId="5" fillId="0" borderId="0" xfId="0" applyFont="1"/>
    <xf numFmtId="164" fontId="5" fillId="0" borderId="1" xfId="2" applyNumberFormat="1" applyFont="1" applyBorder="1" applyAlignment="1">
      <alignment wrapText="1"/>
    </xf>
    <xf numFmtId="49" fontId="5"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3" fontId="4" fillId="0" borderId="1" xfId="0" applyNumberFormat="1" applyFont="1" applyBorder="1" applyAlignment="1">
      <alignment horizontal="right"/>
    </xf>
    <xf numFmtId="3" fontId="3" fillId="0" borderId="1" xfId="0" applyNumberFormat="1" applyFont="1" applyBorder="1"/>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6" fillId="0" borderId="0" xfId="0" applyFont="1"/>
    <xf numFmtId="49" fontId="6" fillId="0" borderId="1" xfId="0" applyNumberFormat="1" applyFont="1" applyBorder="1" applyAlignment="1">
      <alignment vertical="top" wrapText="1"/>
    </xf>
    <xf numFmtId="164" fontId="6" fillId="0" borderId="1" xfId="2" applyNumberFormat="1" applyFont="1" applyBorder="1" applyAlignment="1">
      <alignment wrapText="1"/>
    </xf>
    <xf numFmtId="3" fontId="5" fillId="0" borderId="1" xfId="0" applyNumberFormat="1" applyFont="1" applyBorder="1"/>
    <xf numFmtId="49" fontId="3" fillId="0" borderId="1" xfId="0" applyNumberFormat="1" applyFont="1" applyBorder="1" applyAlignment="1">
      <alignment horizontal="left" vertical="top" wrapText="1"/>
    </xf>
    <xf numFmtId="164" fontId="5" fillId="0" borderId="1" xfId="3" applyNumberFormat="1" applyFont="1" applyBorder="1" applyAlignment="1">
      <alignment wrapText="1"/>
    </xf>
    <xf numFmtId="164" fontId="3" fillId="0" borderId="1" xfId="3" applyNumberFormat="1" applyFont="1" applyBorder="1" applyAlignment="1">
      <alignment wrapText="1"/>
    </xf>
    <xf numFmtId="49" fontId="9" fillId="0" borderId="1" xfId="0" applyNumberFormat="1" applyFont="1" applyBorder="1" applyAlignment="1">
      <alignment vertical="top" wrapText="1"/>
    </xf>
    <xf numFmtId="4" fontId="5" fillId="0" borderId="1" xfId="2" applyNumberFormat="1" applyFont="1" applyBorder="1" applyAlignment="1">
      <alignment wrapText="1"/>
    </xf>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5" fillId="0" borderId="1" xfId="0" applyNumberFormat="1" applyFont="1" applyBorder="1" applyAlignment="1">
      <alignment horizontal="left" wrapText="1"/>
    </xf>
    <xf numFmtId="164" fontId="10" fillId="0" borderId="1" xfId="2" applyNumberFormat="1" applyFont="1" applyBorder="1" applyAlignment="1">
      <alignment wrapText="1"/>
    </xf>
    <xf numFmtId="164" fontId="10" fillId="0" borderId="1" xfId="2"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164" fontId="10"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5" fillId="0" borderId="1" xfId="4" applyNumberFormat="1" applyFont="1" applyBorder="1" applyAlignment="1">
      <alignment vertical="top" wrapText="1"/>
    </xf>
    <xf numFmtId="164" fontId="3" fillId="0" borderId="1" xfId="4" applyNumberFormat="1" applyFont="1" applyBorder="1" applyAlignment="1">
      <alignment vertical="top" wrapText="1"/>
    </xf>
    <xf numFmtId="164" fontId="5" fillId="0" borderId="1" xfId="5" applyNumberFormat="1" applyFont="1" applyBorder="1" applyAlignment="1">
      <alignment vertical="top" wrapText="1"/>
    </xf>
    <xf numFmtId="4" fontId="3" fillId="0" borderId="1" xfId="0" applyNumberFormat="1" applyFont="1" applyBorder="1"/>
    <xf numFmtId="164" fontId="13" fillId="0" borderId="1" xfId="2" applyNumberFormat="1" applyFont="1" applyBorder="1" applyAlignment="1">
      <alignment wrapText="1"/>
    </xf>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5" fillId="0" borderId="1" xfId="2" applyNumberFormat="1" applyFont="1" applyBorder="1"/>
    <xf numFmtId="164" fontId="3" fillId="0" borderId="1" xfId="2" applyNumberFormat="1" applyFont="1" applyBorder="1"/>
    <xf numFmtId="3" fontId="5" fillId="0" borderId="1" xfId="0" applyNumberFormat="1" applyFont="1" applyBorder="1" applyAlignment="1">
      <alignment wrapText="1"/>
    </xf>
    <xf numFmtId="3" fontId="3" fillId="0" borderId="1" xfId="0" applyNumberFormat="1" applyFont="1" applyBorder="1" applyAlignment="1">
      <alignment wrapText="1"/>
    </xf>
    <xf numFmtId="3" fontId="3" fillId="0" borderId="1" xfId="0" applyNumberFormat="1" applyFont="1" applyBorder="1" applyAlignment="1">
      <alignment horizontal="center" vertical="top" wrapText="1"/>
    </xf>
    <xf numFmtId="4" fontId="3" fillId="0" borderId="1" xfId="2" applyNumberFormat="1" applyFont="1" applyBorder="1" applyAlignment="1">
      <alignment horizontal="center" wrapText="1"/>
    </xf>
    <xf numFmtId="49" fontId="15" fillId="0" borderId="1" xfId="0" applyNumberFormat="1" applyFont="1" applyBorder="1" applyAlignment="1">
      <alignment vertical="top" wrapText="1"/>
    </xf>
    <xf numFmtId="3" fontId="7" fillId="0" borderId="1" xfId="3" applyNumberFormat="1" applyFont="1" applyBorder="1" applyAlignment="1">
      <alignment horizontal="right" wrapText="1"/>
    </xf>
    <xf numFmtId="3" fontId="8" fillId="0" borderId="1" xfId="0" applyNumberFormat="1" applyFont="1" applyBorder="1" applyAlignment="1">
      <alignment horizontal="right"/>
    </xf>
    <xf numFmtId="3" fontId="5" fillId="0" borderId="1" xfId="3" applyNumberFormat="1" applyFont="1" applyBorder="1" applyAlignment="1">
      <alignment horizontal="right"/>
    </xf>
    <xf numFmtId="0" fontId="3" fillId="0" borderId="1" xfId="0" applyFont="1" applyBorder="1" applyAlignment="1">
      <alignment wrapText="1"/>
    </xf>
    <xf numFmtId="0" fontId="16" fillId="0" borderId="2" xfId="0" applyFont="1" applyBorder="1"/>
    <xf numFmtId="3" fontId="13" fillId="0" borderId="1" xfId="3" applyNumberFormat="1" applyFont="1" applyBorder="1" applyAlignment="1">
      <alignment horizontal="left" wrapText="1"/>
    </xf>
    <xf numFmtId="3" fontId="15" fillId="0" borderId="1" xfId="0" applyNumberFormat="1" applyFont="1" applyBorder="1" applyAlignment="1">
      <alignment horizontal="right"/>
    </xf>
    <xf numFmtId="3" fontId="5" fillId="2" borderId="1" xfId="3" applyNumberFormat="1" applyFont="1" applyFill="1" applyBorder="1" applyAlignment="1">
      <alignment horizontal="right" wrapText="1"/>
    </xf>
    <xf numFmtId="3" fontId="13" fillId="2" borderId="1" xfId="3" applyNumberFormat="1" applyFont="1" applyFill="1" applyBorder="1" applyAlignment="1">
      <alignment horizontal="left" wrapText="1"/>
    </xf>
    <xf numFmtId="3" fontId="13" fillId="2" borderId="1" xfId="3" applyNumberFormat="1" applyFont="1" applyFill="1" applyBorder="1" applyAlignment="1">
      <alignment horizontal="right" wrapText="1"/>
    </xf>
    <xf numFmtId="3" fontId="14" fillId="0" borderId="0" xfId="0" applyNumberFormat="1" applyFont="1" applyAlignment="1">
      <alignment horizontal="center"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cont%20executie%20covid/MACHETA%20CONT%20COVID%202023%20CAS.xlsx%20%20IULI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tuieli"/>
    </sheetNames>
    <sheetDataSet>
      <sheetData sheetId="0">
        <row r="7">
          <cell r="D7">
            <v>12520049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IP298"/>
  <sheetViews>
    <sheetView tabSelected="1" zoomScale="90" zoomScaleNormal="90" zoomScaleSheetLayoutView="90" workbookViewId="0">
      <pane xSplit="3" ySplit="6" topLeftCell="D261" activePane="bottomRight" state="frozen"/>
      <selection activeCell="G7" sqref="G7:H290"/>
      <selection pane="topRight" activeCell="G7" sqref="G7:H290"/>
      <selection pane="bottomLeft" activeCell="G7" sqref="G7:H290"/>
      <selection pane="bottomRight" activeCell="D267" sqref="D267"/>
    </sheetView>
  </sheetViews>
  <sheetFormatPr defaultColWidth="9.140625" defaultRowHeight="15" x14ac:dyDescent="0.3"/>
  <cols>
    <col min="1" max="1" width="14.42578125" style="1" customWidth="1"/>
    <col min="2" max="2" width="71.28515625" style="3" customWidth="1"/>
    <col min="3" max="3" width="7" style="3" customWidth="1"/>
    <col min="4" max="4" width="14.7109375" style="3" customWidth="1"/>
    <col min="5" max="5" width="15.42578125" style="3" customWidth="1"/>
    <col min="6" max="6" width="39.140625" style="3" customWidth="1"/>
    <col min="7" max="7" width="11.7109375" style="4" bestFit="1" customWidth="1"/>
    <col min="8" max="16384" width="9.140625" style="4"/>
  </cols>
  <sheetData>
    <row r="1" spans="1:7" ht="64.5" customHeight="1" x14ac:dyDescent="0.35">
      <c r="B1" s="70" t="s">
        <v>320</v>
      </c>
      <c r="C1" s="70"/>
      <c r="D1" s="70"/>
      <c r="E1" s="70"/>
      <c r="F1" s="70"/>
    </row>
    <row r="2" spans="1:7" x14ac:dyDescent="0.3">
      <c r="B2" s="2"/>
      <c r="C2" s="2"/>
    </row>
    <row r="3" spans="1:7" x14ac:dyDescent="0.3">
      <c r="B3" s="2"/>
      <c r="C3" s="2"/>
      <c r="D3" s="5"/>
    </row>
    <row r="4" spans="1:7" x14ac:dyDescent="0.3">
      <c r="D4" s="6"/>
      <c r="E4" s="8" t="s">
        <v>0</v>
      </c>
      <c r="F4" s="7"/>
    </row>
    <row r="5" spans="1:7" s="12" customFormat="1" ht="45" x14ac:dyDescent="0.2">
      <c r="A5" s="9"/>
      <c r="B5" s="10" t="s">
        <v>1</v>
      </c>
      <c r="C5" s="10"/>
      <c r="D5" s="10" t="s">
        <v>323</v>
      </c>
      <c r="E5" s="11" t="s">
        <v>3</v>
      </c>
      <c r="F5" s="11" t="s">
        <v>310</v>
      </c>
    </row>
    <row r="6" spans="1:7" x14ac:dyDescent="0.3">
      <c r="A6" s="13"/>
      <c r="B6" s="14" t="s">
        <v>4</v>
      </c>
      <c r="C6" s="14"/>
      <c r="D6" s="15"/>
      <c r="E6" s="15"/>
      <c r="F6" s="15"/>
    </row>
    <row r="7" spans="1:7" s="20" customFormat="1" ht="16.5" customHeight="1" x14ac:dyDescent="0.3">
      <c r="A7" s="16" t="s">
        <v>5</v>
      </c>
      <c r="B7" s="17" t="s">
        <v>6</v>
      </c>
      <c r="C7" s="18">
        <f t="shared" ref="C7:E7" si="0">+C8+C16</f>
        <v>0</v>
      </c>
      <c r="D7" s="18">
        <f t="shared" si="0"/>
        <v>13958052</v>
      </c>
      <c r="E7" s="18">
        <f t="shared" si="0"/>
        <v>1438003</v>
      </c>
      <c r="F7" s="18"/>
      <c r="G7" s="19">
        <f>D7-[1]cheltuieli!$D$7</f>
        <v>1438003</v>
      </c>
    </row>
    <row r="8" spans="1:7" s="20" customFormat="1" x14ac:dyDescent="0.3">
      <c r="A8" s="16" t="s">
        <v>7</v>
      </c>
      <c r="B8" s="21" t="s">
        <v>8</v>
      </c>
      <c r="C8" s="18">
        <f>+C9+C10+C13+C11+C12+C15+C250+C14</f>
        <v>0</v>
      </c>
      <c r="D8" s="18">
        <f t="shared" ref="D8:E8" si="1">+D9+D10+D13+D11+D12+D15+D250+D14</f>
        <v>13958052</v>
      </c>
      <c r="E8" s="18">
        <f t="shared" si="1"/>
        <v>1438003</v>
      </c>
      <c r="F8" s="18"/>
      <c r="G8" s="19"/>
    </row>
    <row r="9" spans="1:7" s="20" customFormat="1" x14ac:dyDescent="0.3">
      <c r="A9" s="16" t="s">
        <v>9</v>
      </c>
      <c r="B9" s="21" t="s">
        <v>10</v>
      </c>
      <c r="C9" s="18">
        <f t="shared" ref="C9:E9" si="2">+C23</f>
        <v>0</v>
      </c>
      <c r="D9" s="18">
        <f t="shared" si="2"/>
        <v>0</v>
      </c>
      <c r="E9" s="18">
        <f t="shared" si="2"/>
        <v>0</v>
      </c>
      <c r="F9" s="18"/>
      <c r="G9" s="19"/>
    </row>
    <row r="10" spans="1:7" s="20" customFormat="1" ht="16.5" customHeight="1" x14ac:dyDescent="0.3">
      <c r="A10" s="16" t="s">
        <v>11</v>
      </c>
      <c r="B10" s="21" t="s">
        <v>12</v>
      </c>
      <c r="C10" s="18">
        <f>+C43</f>
        <v>0</v>
      </c>
      <c r="D10" s="18">
        <f t="shared" ref="D10:E10" si="3">+D43</f>
        <v>10872362</v>
      </c>
      <c r="E10" s="18">
        <f t="shared" si="3"/>
        <v>1344043</v>
      </c>
      <c r="F10" s="18"/>
      <c r="G10" s="19"/>
    </row>
    <row r="11" spans="1:7" s="20" customFormat="1" x14ac:dyDescent="0.3">
      <c r="A11" s="16" t="s">
        <v>13</v>
      </c>
      <c r="B11" s="21" t="s">
        <v>14</v>
      </c>
      <c r="C11" s="18">
        <f>+C71</f>
        <v>0</v>
      </c>
      <c r="D11" s="18">
        <f t="shared" ref="D11:E11" si="4">+D71</f>
        <v>0</v>
      </c>
      <c r="E11" s="18">
        <f t="shared" si="4"/>
        <v>0</v>
      </c>
      <c r="F11" s="18"/>
      <c r="G11" s="19"/>
    </row>
    <row r="12" spans="1:7" s="20" customFormat="1" ht="30" x14ac:dyDescent="0.3">
      <c r="A12" s="16" t="s">
        <v>15</v>
      </c>
      <c r="B12" s="21" t="s">
        <v>16</v>
      </c>
      <c r="C12" s="18">
        <f>C251</f>
        <v>0</v>
      </c>
      <c r="D12" s="18">
        <f t="shared" ref="D12:E12" si="5">D251</f>
        <v>2513799</v>
      </c>
      <c r="E12" s="18">
        <f t="shared" si="5"/>
        <v>83</v>
      </c>
      <c r="F12" s="18"/>
      <c r="G12" s="19"/>
    </row>
    <row r="13" spans="1:7" s="20" customFormat="1" ht="16.5" customHeight="1" x14ac:dyDescent="0.3">
      <c r="A13" s="16" t="s">
        <v>17</v>
      </c>
      <c r="B13" s="21" t="s">
        <v>18</v>
      </c>
      <c r="C13" s="18">
        <f>C263</f>
        <v>0</v>
      </c>
      <c r="D13" s="18">
        <f>D262</f>
        <v>571891</v>
      </c>
      <c r="E13" s="18">
        <f>E261</f>
        <v>93877</v>
      </c>
      <c r="F13" s="18"/>
      <c r="G13" s="19"/>
    </row>
    <row r="14" spans="1:7" s="20" customFormat="1" ht="30" x14ac:dyDescent="0.3">
      <c r="A14" s="16" t="s">
        <v>19</v>
      </c>
      <c r="B14" s="21" t="s">
        <v>20</v>
      </c>
      <c r="C14" s="18">
        <f>C270</f>
        <v>0</v>
      </c>
      <c r="D14" s="18">
        <f t="shared" ref="D14:E14" si="6">D270</f>
        <v>0</v>
      </c>
      <c r="E14" s="18">
        <f t="shared" si="6"/>
        <v>0</v>
      </c>
      <c r="F14" s="18"/>
      <c r="G14" s="19"/>
    </row>
    <row r="15" spans="1:7" s="20" customFormat="1" ht="16.5" customHeight="1" x14ac:dyDescent="0.3">
      <c r="A15" s="16" t="s">
        <v>21</v>
      </c>
      <c r="B15" s="21" t="s">
        <v>22</v>
      </c>
      <c r="C15" s="18">
        <f>C74</f>
        <v>0</v>
      </c>
      <c r="D15" s="18">
        <f t="shared" ref="D15:E15" si="7">D74</f>
        <v>0</v>
      </c>
      <c r="E15" s="18">
        <f t="shared" si="7"/>
        <v>0</v>
      </c>
      <c r="F15" s="18"/>
      <c r="G15" s="19"/>
    </row>
    <row r="16" spans="1:7" s="20" customFormat="1" ht="16.5" customHeight="1" x14ac:dyDescent="0.3">
      <c r="A16" s="16" t="s">
        <v>23</v>
      </c>
      <c r="B16" s="21" t="s">
        <v>24</v>
      </c>
      <c r="C16" s="18">
        <f>C77</f>
        <v>0</v>
      </c>
      <c r="D16" s="18">
        <f t="shared" ref="D16:E16" si="8">D77</f>
        <v>0</v>
      </c>
      <c r="E16" s="18">
        <f t="shared" si="8"/>
        <v>0</v>
      </c>
      <c r="F16" s="18"/>
      <c r="G16" s="19"/>
    </row>
    <row r="17" spans="1:243" s="20" customFormat="1" x14ac:dyDescent="0.3">
      <c r="A17" s="16" t="s">
        <v>25</v>
      </c>
      <c r="B17" s="21" t="s">
        <v>26</v>
      </c>
      <c r="C17" s="18">
        <f>C78</f>
        <v>0</v>
      </c>
      <c r="D17" s="18">
        <f t="shared" ref="D17:E17" si="9">D78</f>
        <v>0</v>
      </c>
      <c r="E17" s="18">
        <f t="shared" si="9"/>
        <v>0</v>
      </c>
      <c r="F17" s="18"/>
      <c r="G17" s="19"/>
    </row>
    <row r="18" spans="1:243" s="20" customFormat="1" ht="30" x14ac:dyDescent="0.3">
      <c r="A18" s="16" t="s">
        <v>27</v>
      </c>
      <c r="B18" s="21" t="s">
        <v>28</v>
      </c>
      <c r="C18" s="18">
        <f>C250+C269</f>
        <v>0</v>
      </c>
      <c r="D18" s="18">
        <f t="shared" ref="D18:E18" si="10">D250+D269</f>
        <v>0</v>
      </c>
      <c r="E18" s="18">
        <f t="shared" si="10"/>
        <v>0</v>
      </c>
      <c r="F18" s="18"/>
      <c r="G18" s="19"/>
    </row>
    <row r="19" spans="1:243" s="20" customFormat="1" ht="16.5" customHeight="1" x14ac:dyDescent="0.3">
      <c r="A19" s="16" t="s">
        <v>29</v>
      </c>
      <c r="B19" s="21" t="s">
        <v>30</v>
      </c>
      <c r="C19" s="18">
        <f t="shared" ref="C19:E19" si="11">+C20+C16</f>
        <v>0</v>
      </c>
      <c r="D19" s="18">
        <f t="shared" si="11"/>
        <v>13958052</v>
      </c>
      <c r="E19" s="18">
        <f t="shared" si="11"/>
        <v>1438003</v>
      </c>
      <c r="F19" s="18"/>
      <c r="G19" s="19"/>
    </row>
    <row r="20" spans="1:243" s="20" customFormat="1" x14ac:dyDescent="0.3">
      <c r="A20" s="16" t="s">
        <v>31</v>
      </c>
      <c r="B20" s="21" t="s">
        <v>8</v>
      </c>
      <c r="C20" s="18">
        <f>C9+C10+C11+C12+C13+C15+C250+C14</f>
        <v>0</v>
      </c>
      <c r="D20" s="18">
        <f t="shared" ref="D20:E20" si="12">D9+D10+D11+D12+D13+D15+D250+D14</f>
        <v>13958052</v>
      </c>
      <c r="E20" s="18">
        <f t="shared" si="12"/>
        <v>1438003</v>
      </c>
      <c r="F20" s="18"/>
      <c r="G20" s="19"/>
    </row>
    <row r="21" spans="1:243" s="20" customFormat="1" ht="16.5" customHeight="1" x14ac:dyDescent="0.3">
      <c r="A21" s="22" t="s">
        <v>32</v>
      </c>
      <c r="B21" s="21" t="s">
        <v>33</v>
      </c>
      <c r="C21" s="18">
        <f>+C22+C77+C250</f>
        <v>0</v>
      </c>
      <c r="D21" s="18">
        <f t="shared" ref="D21:E21" si="13">+D22+D77+D250</f>
        <v>13386161</v>
      </c>
      <c r="E21" s="18">
        <f t="shared" si="13"/>
        <v>1344126</v>
      </c>
      <c r="F21" s="18"/>
      <c r="G21" s="19"/>
    </row>
    <row r="22" spans="1:243" s="20" customFormat="1" ht="16.5" customHeight="1" x14ac:dyDescent="0.3">
      <c r="A22" s="16" t="s">
        <v>34</v>
      </c>
      <c r="B22" s="21" t="s">
        <v>8</v>
      </c>
      <c r="C22" s="18">
        <f>+C23+C43+C71+C251+C74+C270</f>
        <v>0</v>
      </c>
      <c r="D22" s="18">
        <f t="shared" ref="D22:E22" si="14">+D23+D43+D71+D251+D74+D270</f>
        <v>13386161</v>
      </c>
      <c r="E22" s="18">
        <f t="shared" si="14"/>
        <v>1344126</v>
      </c>
      <c r="F22" s="18"/>
      <c r="G22" s="19"/>
    </row>
    <row r="23" spans="1:243" s="20" customFormat="1" x14ac:dyDescent="0.3">
      <c r="A23" s="16" t="s">
        <v>35</v>
      </c>
      <c r="B23" s="21" t="s">
        <v>10</v>
      </c>
      <c r="C23" s="18">
        <f t="shared" ref="C23:E23" si="15">+C24+C36+C34</f>
        <v>0</v>
      </c>
      <c r="D23" s="18">
        <f t="shared" si="15"/>
        <v>0</v>
      </c>
      <c r="E23" s="18">
        <f t="shared" si="15"/>
        <v>0</v>
      </c>
      <c r="F23" s="18"/>
      <c r="G23" s="19"/>
    </row>
    <row r="24" spans="1:243" s="20" customFormat="1" ht="16.5" customHeight="1" x14ac:dyDescent="0.3">
      <c r="A24" s="16" t="s">
        <v>36</v>
      </c>
      <c r="B24" s="21" t="s">
        <v>37</v>
      </c>
      <c r="C24" s="18">
        <f t="shared" ref="C24:E24" si="16">C25+C28+C29+C30+C32+C26+C27+C31</f>
        <v>0</v>
      </c>
      <c r="D24" s="18">
        <f t="shared" si="16"/>
        <v>0</v>
      </c>
      <c r="E24" s="18">
        <f t="shared" si="16"/>
        <v>0</v>
      </c>
      <c r="F24" s="18"/>
      <c r="G24" s="19"/>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row>
    <row r="25" spans="1:243" s="20" customFormat="1" ht="16.5" customHeight="1" x14ac:dyDescent="0.3">
      <c r="A25" s="23" t="s">
        <v>38</v>
      </c>
      <c r="B25" s="24" t="s">
        <v>39</v>
      </c>
      <c r="C25" s="25"/>
      <c r="D25" s="18"/>
      <c r="E25" s="18"/>
      <c r="F25" s="18"/>
      <c r="G25" s="19"/>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row>
    <row r="26" spans="1:243" s="20" customFormat="1" x14ac:dyDescent="0.3">
      <c r="A26" s="23" t="s">
        <v>40</v>
      </c>
      <c r="B26" s="24" t="s">
        <v>41</v>
      </c>
      <c r="C26" s="25"/>
      <c r="D26" s="18"/>
      <c r="E26" s="18"/>
      <c r="F26" s="18"/>
      <c r="G26" s="19"/>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row>
    <row r="27" spans="1:243" s="20" customFormat="1" x14ac:dyDescent="0.3">
      <c r="A27" s="23" t="s">
        <v>42</v>
      </c>
      <c r="B27" s="24" t="s">
        <v>43</v>
      </c>
      <c r="C27" s="25"/>
      <c r="D27" s="18"/>
      <c r="E27" s="18"/>
      <c r="F27" s="18"/>
      <c r="G27" s="19"/>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row>
    <row r="28" spans="1:243" s="20" customFormat="1" ht="16.5" customHeight="1" x14ac:dyDescent="0.3">
      <c r="A28" s="23" t="s">
        <v>44</v>
      </c>
      <c r="B28" s="27" t="s">
        <v>45</v>
      </c>
      <c r="C28" s="25"/>
      <c r="D28" s="18"/>
      <c r="E28" s="18"/>
      <c r="F28" s="18"/>
      <c r="G28" s="19"/>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row>
    <row r="29" spans="1:243" s="20" customFormat="1" ht="16.5" customHeight="1" x14ac:dyDescent="0.3">
      <c r="A29" s="23" t="s">
        <v>46</v>
      </c>
      <c r="B29" s="27" t="s">
        <v>47</v>
      </c>
      <c r="C29" s="25"/>
      <c r="D29" s="18"/>
      <c r="E29" s="18"/>
      <c r="F29" s="18"/>
      <c r="G29" s="19"/>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row>
    <row r="30" spans="1:243" ht="16.5" customHeight="1" x14ac:dyDescent="0.3">
      <c r="A30" s="23" t="s">
        <v>48</v>
      </c>
      <c r="B30" s="27" t="s">
        <v>49</v>
      </c>
      <c r="C30" s="25"/>
      <c r="D30" s="18"/>
      <c r="E30" s="18"/>
      <c r="F30" s="18"/>
      <c r="G30" s="19"/>
    </row>
    <row r="31" spans="1:243" ht="16.5" customHeight="1" x14ac:dyDescent="0.3">
      <c r="A31" s="23" t="s">
        <v>50</v>
      </c>
      <c r="B31" s="27" t="s">
        <v>51</v>
      </c>
      <c r="C31" s="25"/>
      <c r="D31" s="18"/>
      <c r="E31" s="18"/>
      <c r="F31" s="18"/>
      <c r="G31" s="19"/>
    </row>
    <row r="32" spans="1:243" ht="16.5" customHeight="1" x14ac:dyDescent="0.3">
      <c r="A32" s="23" t="s">
        <v>52</v>
      </c>
      <c r="B32" s="27" t="s">
        <v>53</v>
      </c>
      <c r="C32" s="25"/>
      <c r="D32" s="18"/>
      <c r="E32" s="18"/>
      <c r="F32" s="18"/>
      <c r="G32" s="19"/>
    </row>
    <row r="33" spans="1:243" ht="16.5" customHeight="1" x14ac:dyDescent="0.3">
      <c r="A33" s="23"/>
      <c r="B33" s="27" t="s">
        <v>54</v>
      </c>
      <c r="C33" s="25"/>
      <c r="D33" s="18"/>
      <c r="E33" s="18"/>
      <c r="F33" s="18"/>
      <c r="G33" s="19"/>
    </row>
    <row r="34" spans="1:243" ht="16.5" customHeight="1" x14ac:dyDescent="0.3">
      <c r="A34" s="23" t="s">
        <v>55</v>
      </c>
      <c r="B34" s="21" t="s">
        <v>56</v>
      </c>
      <c r="C34" s="25">
        <f t="shared" ref="C34:E34" si="17">C35</f>
        <v>0</v>
      </c>
      <c r="D34" s="25">
        <f t="shared" si="17"/>
        <v>0</v>
      </c>
      <c r="E34" s="25">
        <f t="shared" si="17"/>
        <v>0</v>
      </c>
      <c r="F34" s="25"/>
      <c r="G34" s="19"/>
    </row>
    <row r="35" spans="1:243" ht="16.5" customHeight="1" x14ac:dyDescent="0.3">
      <c r="A35" s="23" t="s">
        <v>57</v>
      </c>
      <c r="B35" s="27" t="s">
        <v>58</v>
      </c>
      <c r="C35" s="25"/>
      <c r="D35" s="18"/>
      <c r="E35" s="18"/>
      <c r="F35" s="18"/>
      <c r="G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row>
    <row r="36" spans="1:243" ht="16.5" customHeight="1" x14ac:dyDescent="0.3">
      <c r="A36" s="16" t="s">
        <v>59</v>
      </c>
      <c r="B36" s="21" t="s">
        <v>60</v>
      </c>
      <c r="C36" s="18">
        <f>+C37+C38+C39+C40+C41+C42</f>
        <v>0</v>
      </c>
      <c r="D36" s="18">
        <f t="shared" ref="D36:E36" si="18">+D37+D38+D39+D40+D41+D42</f>
        <v>0</v>
      </c>
      <c r="E36" s="18">
        <f t="shared" si="18"/>
        <v>0</v>
      </c>
      <c r="F36" s="18"/>
      <c r="G36" s="19"/>
      <c r="H36" s="20"/>
    </row>
    <row r="37" spans="1:243" ht="16.5" customHeight="1" x14ac:dyDescent="0.3">
      <c r="A37" s="23" t="s">
        <v>61</v>
      </c>
      <c r="B37" s="27" t="s">
        <v>62</v>
      </c>
      <c r="C37" s="25"/>
      <c r="D37" s="18"/>
      <c r="E37" s="18"/>
      <c r="F37" s="18"/>
      <c r="G37" s="19"/>
    </row>
    <row r="38" spans="1:243" ht="16.5" customHeight="1" x14ac:dyDescent="0.3">
      <c r="A38" s="23" t="s">
        <v>63</v>
      </c>
      <c r="B38" s="27" t="s">
        <v>64</v>
      </c>
      <c r="C38" s="25"/>
      <c r="D38" s="18"/>
      <c r="E38" s="18"/>
      <c r="F38" s="18"/>
      <c r="G38" s="19"/>
    </row>
    <row r="39" spans="1:243" s="20" customFormat="1" ht="16.5" customHeight="1" x14ac:dyDescent="0.3">
      <c r="A39" s="23" t="s">
        <v>65</v>
      </c>
      <c r="B39" s="27" t="s">
        <v>66</v>
      </c>
      <c r="C39" s="25"/>
      <c r="D39" s="18"/>
      <c r="E39" s="18"/>
      <c r="F39" s="18"/>
      <c r="G39" s="19"/>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row>
    <row r="40" spans="1:243" ht="16.5" customHeight="1" x14ac:dyDescent="0.3">
      <c r="A40" s="23" t="s">
        <v>67</v>
      </c>
      <c r="B40" s="28" t="s">
        <v>68</v>
      </c>
      <c r="C40" s="25"/>
      <c r="D40" s="18"/>
      <c r="E40" s="18"/>
      <c r="F40" s="18"/>
      <c r="G40" s="19"/>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row>
    <row r="41" spans="1:243" ht="16.5" customHeight="1" x14ac:dyDescent="0.3">
      <c r="A41" s="23" t="s">
        <v>69</v>
      </c>
      <c r="B41" s="28" t="s">
        <v>2</v>
      </c>
      <c r="C41" s="25"/>
      <c r="D41" s="18"/>
      <c r="E41" s="18"/>
      <c r="F41" s="18"/>
      <c r="G41" s="1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row>
    <row r="42" spans="1:243" ht="16.5" customHeight="1" x14ac:dyDescent="0.3">
      <c r="A42" s="23" t="s">
        <v>70</v>
      </c>
      <c r="B42" s="28" t="s">
        <v>71</v>
      </c>
      <c r="C42" s="25"/>
      <c r="D42" s="18"/>
      <c r="E42" s="18"/>
      <c r="F42" s="18"/>
      <c r="G42" s="1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row>
    <row r="43" spans="1:243" ht="16.5" customHeight="1" x14ac:dyDescent="0.3">
      <c r="A43" s="16" t="s">
        <v>72</v>
      </c>
      <c r="B43" s="21" t="s">
        <v>12</v>
      </c>
      <c r="C43" s="18">
        <f t="shared" ref="C43:E43" si="19">+C44+C58+C57+C60+C63+C65+C66+C68+C64+C67</f>
        <v>0</v>
      </c>
      <c r="D43" s="18">
        <f t="shared" si="19"/>
        <v>10872362</v>
      </c>
      <c r="E43" s="18">
        <f t="shared" si="19"/>
        <v>1344043</v>
      </c>
      <c r="F43" s="18"/>
      <c r="G43" s="19"/>
      <c r="H43" s="20"/>
    </row>
    <row r="44" spans="1:243" ht="16.5" customHeight="1" x14ac:dyDescent="0.3">
      <c r="A44" s="16" t="s">
        <v>73</v>
      </c>
      <c r="B44" s="21" t="s">
        <v>74</v>
      </c>
      <c r="C44" s="18">
        <f t="shared" ref="C44:E44" si="20">+C45+C46+C47+C48+C49+C50+C51+C52+C54</f>
        <v>0</v>
      </c>
      <c r="D44" s="18">
        <f t="shared" si="20"/>
        <v>10872362</v>
      </c>
      <c r="E44" s="18">
        <f t="shared" si="20"/>
        <v>1344043</v>
      </c>
      <c r="F44" s="18"/>
      <c r="G44" s="19"/>
    </row>
    <row r="45" spans="1:243" s="20" customFormat="1" ht="16.5" customHeight="1" x14ac:dyDescent="0.3">
      <c r="A45" s="23" t="s">
        <v>75</v>
      </c>
      <c r="B45" s="27" t="s">
        <v>76</v>
      </c>
      <c r="C45" s="25"/>
      <c r="D45" s="18"/>
      <c r="E45" s="18"/>
      <c r="F45" s="18"/>
      <c r="G45" s="19"/>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row>
    <row r="46" spans="1:243" s="20" customFormat="1" ht="16.5" customHeight="1" x14ac:dyDescent="0.3">
      <c r="A46" s="23" t="s">
        <v>77</v>
      </c>
      <c r="B46" s="27" t="s">
        <v>78</v>
      </c>
      <c r="C46" s="25"/>
      <c r="D46" s="18"/>
      <c r="E46" s="18"/>
      <c r="F46" s="18"/>
      <c r="G46" s="19"/>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row>
    <row r="47" spans="1:243" ht="16.5" customHeight="1" x14ac:dyDescent="0.3">
      <c r="A47" s="23" t="s">
        <v>79</v>
      </c>
      <c r="B47" s="27" t="s">
        <v>80</v>
      </c>
      <c r="C47" s="25"/>
      <c r="D47" s="18"/>
      <c r="E47" s="18"/>
      <c r="F47" s="18"/>
      <c r="G47" s="19"/>
    </row>
    <row r="48" spans="1:243" ht="16.5" customHeight="1" x14ac:dyDescent="0.3">
      <c r="A48" s="23" t="s">
        <v>81</v>
      </c>
      <c r="B48" s="27" t="s">
        <v>82</v>
      </c>
      <c r="C48" s="25"/>
      <c r="D48" s="18"/>
      <c r="E48" s="18"/>
      <c r="F48" s="18"/>
      <c r="G48" s="19"/>
    </row>
    <row r="49" spans="1:243" ht="16.5" customHeight="1" x14ac:dyDescent="0.3">
      <c r="A49" s="23" t="s">
        <v>83</v>
      </c>
      <c r="B49" s="27" t="s">
        <v>84</v>
      </c>
      <c r="C49" s="25"/>
      <c r="D49" s="18"/>
      <c r="E49" s="18"/>
      <c r="F49" s="18"/>
      <c r="G49" s="19"/>
    </row>
    <row r="50" spans="1:243" ht="16.5" customHeight="1" x14ac:dyDescent="0.3">
      <c r="A50" s="23" t="s">
        <v>85</v>
      </c>
      <c r="B50" s="27" t="s">
        <v>86</v>
      </c>
      <c r="C50" s="25"/>
      <c r="D50" s="18"/>
      <c r="E50" s="18"/>
      <c r="F50" s="18"/>
      <c r="G50" s="19"/>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row>
    <row r="51" spans="1:243" ht="16.5" customHeight="1" x14ac:dyDescent="0.3">
      <c r="A51" s="23" t="s">
        <v>87</v>
      </c>
      <c r="B51" s="27" t="s">
        <v>88</v>
      </c>
      <c r="C51" s="25"/>
      <c r="D51" s="18"/>
      <c r="E51" s="18"/>
      <c r="F51" s="18"/>
      <c r="G51" s="19"/>
      <c r="H51" s="20"/>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row>
    <row r="52" spans="1:243" ht="16.5" customHeight="1" x14ac:dyDescent="0.35">
      <c r="A52" s="16" t="s">
        <v>89</v>
      </c>
      <c r="B52" s="21" t="s">
        <v>90</v>
      </c>
      <c r="C52" s="60">
        <f t="shared" ref="C52:E52" si="21">+C53+C88</f>
        <v>0</v>
      </c>
      <c r="D52" s="60">
        <f t="shared" si="21"/>
        <v>10872362</v>
      </c>
      <c r="E52" s="60">
        <f t="shared" si="21"/>
        <v>1344043</v>
      </c>
      <c r="F52" s="60"/>
      <c r="G52" s="19"/>
      <c r="H52" s="29"/>
    </row>
    <row r="53" spans="1:243" ht="16.5" customHeight="1" x14ac:dyDescent="0.3">
      <c r="A53" s="30" t="s">
        <v>91</v>
      </c>
      <c r="B53" s="31" t="s">
        <v>92</v>
      </c>
      <c r="C53" s="61"/>
      <c r="D53" s="18"/>
      <c r="E53" s="18"/>
      <c r="F53" s="18"/>
      <c r="G53" s="19"/>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row>
    <row r="54" spans="1:243" s="20" customFormat="1" ht="16.5" customHeight="1" x14ac:dyDescent="0.3">
      <c r="A54" s="23" t="s">
        <v>93</v>
      </c>
      <c r="B54" s="27" t="s">
        <v>94</v>
      </c>
      <c r="C54" s="25"/>
      <c r="D54" s="18"/>
      <c r="E54" s="18"/>
      <c r="F54" s="18"/>
      <c r="G54" s="19"/>
    </row>
    <row r="55" spans="1:243" s="29" customFormat="1" ht="16.5" customHeight="1" x14ac:dyDescent="0.3">
      <c r="A55" s="23"/>
      <c r="B55" s="27" t="s">
        <v>95</v>
      </c>
      <c r="C55" s="25"/>
      <c r="D55" s="18"/>
      <c r="E55" s="18"/>
      <c r="F55" s="18"/>
      <c r="G55" s="1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row>
    <row r="56" spans="1:243" ht="16.5" customHeight="1" x14ac:dyDescent="0.3">
      <c r="A56" s="23"/>
      <c r="B56" s="27" t="s">
        <v>96</v>
      </c>
      <c r="C56" s="25"/>
      <c r="D56" s="18"/>
      <c r="E56" s="18"/>
      <c r="F56" s="18"/>
      <c r="G56" s="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row>
    <row r="57" spans="1:243" s="20" customFormat="1" ht="16.5" customHeight="1" x14ac:dyDescent="0.3">
      <c r="A57" s="16" t="s">
        <v>97</v>
      </c>
      <c r="B57" s="27" t="s">
        <v>98</v>
      </c>
      <c r="C57" s="25"/>
      <c r="D57" s="18"/>
      <c r="E57" s="18"/>
      <c r="F57" s="18"/>
      <c r="G57" s="19"/>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row>
    <row r="58" spans="1:243" s="20" customFormat="1" ht="16.5" customHeight="1" x14ac:dyDescent="0.3">
      <c r="A58" s="16" t="s">
        <v>99</v>
      </c>
      <c r="B58" s="21" t="s">
        <v>100</v>
      </c>
      <c r="C58" s="62">
        <f t="shared" ref="C58:E58" si="22">+C59</f>
        <v>0</v>
      </c>
      <c r="D58" s="62">
        <f t="shared" si="22"/>
        <v>0</v>
      </c>
      <c r="E58" s="62">
        <f t="shared" si="22"/>
        <v>0</v>
      </c>
      <c r="F58" s="62"/>
      <c r="G58" s="19"/>
      <c r="H58" s="4"/>
    </row>
    <row r="59" spans="1:243" s="20" customFormat="1" ht="16.5" customHeight="1" x14ac:dyDescent="0.3">
      <c r="A59" s="23" t="s">
        <v>101</v>
      </c>
      <c r="B59" s="27" t="s">
        <v>102</v>
      </c>
      <c r="C59" s="25"/>
      <c r="D59" s="18"/>
      <c r="E59" s="18"/>
      <c r="F59" s="18"/>
      <c r="G59" s="19"/>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row>
    <row r="60" spans="1:243" s="20" customFormat="1" ht="16.5" customHeight="1" x14ac:dyDescent="0.3">
      <c r="A60" s="16" t="s">
        <v>103</v>
      </c>
      <c r="B60" s="21" t="s">
        <v>104</v>
      </c>
      <c r="C60" s="18">
        <f t="shared" ref="C60:E60" si="23">+C61+C62</f>
        <v>0</v>
      </c>
      <c r="D60" s="18">
        <f t="shared" si="23"/>
        <v>0</v>
      </c>
      <c r="E60" s="18">
        <f t="shared" si="23"/>
        <v>0</v>
      </c>
      <c r="F60" s="18"/>
      <c r="G60" s="19"/>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row>
    <row r="61" spans="1:243" ht="16.5" customHeight="1" x14ac:dyDescent="0.3">
      <c r="A61" s="16" t="s">
        <v>105</v>
      </c>
      <c r="B61" s="27" t="s">
        <v>106</v>
      </c>
      <c r="C61" s="25"/>
      <c r="D61" s="18"/>
      <c r="E61" s="18"/>
      <c r="F61" s="18"/>
      <c r="G61" s="19"/>
    </row>
    <row r="62" spans="1:243" s="20" customFormat="1" ht="16.5" customHeight="1" x14ac:dyDescent="0.3">
      <c r="A62" s="16" t="s">
        <v>107</v>
      </c>
      <c r="B62" s="27" t="s">
        <v>108</v>
      </c>
      <c r="C62" s="25"/>
      <c r="D62" s="18"/>
      <c r="E62" s="18"/>
      <c r="F62" s="18"/>
      <c r="G62" s="19"/>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row>
    <row r="63" spans="1:243" ht="16.5" customHeight="1" x14ac:dyDescent="0.3">
      <c r="A63" s="23" t="s">
        <v>109</v>
      </c>
      <c r="B63" s="27" t="s">
        <v>110</v>
      </c>
      <c r="C63" s="25"/>
      <c r="D63" s="18"/>
      <c r="E63" s="18"/>
      <c r="F63" s="18"/>
      <c r="G63" s="19"/>
    </row>
    <row r="64" spans="1:243" ht="16.5" customHeight="1" x14ac:dyDescent="0.3">
      <c r="A64" s="23" t="s">
        <v>111</v>
      </c>
      <c r="B64" s="24" t="s">
        <v>112</v>
      </c>
      <c r="C64" s="25"/>
      <c r="D64" s="18"/>
      <c r="E64" s="18"/>
      <c r="F64" s="18"/>
      <c r="G64" s="19"/>
    </row>
    <row r="65" spans="1:243" ht="16.5" customHeight="1" x14ac:dyDescent="0.3">
      <c r="A65" s="23" t="s">
        <v>113</v>
      </c>
      <c r="B65" s="27" t="s">
        <v>114</v>
      </c>
      <c r="C65" s="25"/>
      <c r="D65" s="18"/>
      <c r="E65" s="18"/>
      <c r="F65" s="18"/>
      <c r="G65" s="19"/>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row>
    <row r="66" spans="1:243" ht="16.5" customHeight="1" x14ac:dyDescent="0.3">
      <c r="A66" s="23" t="s">
        <v>115</v>
      </c>
      <c r="B66" s="27" t="s">
        <v>116</v>
      </c>
      <c r="C66" s="25"/>
      <c r="D66" s="18"/>
      <c r="E66" s="18"/>
      <c r="F66" s="18"/>
      <c r="G66" s="19"/>
      <c r="H66" s="20"/>
    </row>
    <row r="67" spans="1:243" ht="30" x14ac:dyDescent="0.3">
      <c r="A67" s="23" t="s">
        <v>117</v>
      </c>
      <c r="B67" s="27" t="s">
        <v>118</v>
      </c>
      <c r="C67" s="25"/>
      <c r="D67" s="18"/>
      <c r="E67" s="18"/>
      <c r="F67" s="18"/>
      <c r="G67" s="19"/>
      <c r="H67" s="20"/>
    </row>
    <row r="68" spans="1:243" ht="16.5" customHeight="1" x14ac:dyDescent="0.3">
      <c r="A68" s="16" t="s">
        <v>119</v>
      </c>
      <c r="B68" s="21" t="s">
        <v>120</v>
      </c>
      <c r="C68" s="62">
        <f t="shared" ref="C68:E68" si="24">+C69+C70</f>
        <v>0</v>
      </c>
      <c r="D68" s="62">
        <f t="shared" si="24"/>
        <v>0</v>
      </c>
      <c r="E68" s="62">
        <f t="shared" si="24"/>
        <v>0</v>
      </c>
      <c r="F68" s="62"/>
      <c r="G68" s="19"/>
    </row>
    <row r="69" spans="1:243" ht="16.5" customHeight="1" x14ac:dyDescent="0.3">
      <c r="A69" s="23" t="s">
        <v>121</v>
      </c>
      <c r="B69" s="27" t="s">
        <v>122</v>
      </c>
      <c r="C69" s="25"/>
      <c r="D69" s="18"/>
      <c r="E69" s="18"/>
      <c r="F69" s="18"/>
      <c r="G69" s="19"/>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row>
    <row r="70" spans="1:243" s="20" customFormat="1" ht="16.5" customHeight="1" x14ac:dyDescent="0.3">
      <c r="A70" s="23" t="s">
        <v>123</v>
      </c>
      <c r="B70" s="27" t="s">
        <v>124</v>
      </c>
      <c r="C70" s="25"/>
      <c r="D70" s="18"/>
      <c r="E70" s="18"/>
      <c r="F70" s="18"/>
      <c r="G70" s="19"/>
    </row>
    <row r="71" spans="1:243" ht="16.5" customHeight="1" x14ac:dyDescent="0.3">
      <c r="A71" s="16" t="s">
        <v>125</v>
      </c>
      <c r="B71" s="21" t="s">
        <v>14</v>
      </c>
      <c r="C71" s="18">
        <f>+C72</f>
        <v>0</v>
      </c>
      <c r="D71" s="18">
        <f t="shared" ref="D71:E72" si="25">+D72</f>
        <v>0</v>
      </c>
      <c r="E71" s="18">
        <f t="shared" si="25"/>
        <v>0</v>
      </c>
      <c r="F71" s="18"/>
      <c r="G71" s="19"/>
      <c r="H71" s="20"/>
    </row>
    <row r="72" spans="1:243" ht="16.5" customHeight="1" x14ac:dyDescent="0.3">
      <c r="A72" s="33" t="s">
        <v>126</v>
      </c>
      <c r="B72" s="21" t="s">
        <v>127</v>
      </c>
      <c r="C72" s="18">
        <f>+C73</f>
        <v>0</v>
      </c>
      <c r="D72" s="18">
        <f t="shared" si="25"/>
        <v>0</v>
      </c>
      <c r="E72" s="18">
        <f t="shared" si="25"/>
        <v>0</v>
      </c>
      <c r="F72" s="18"/>
      <c r="G72" s="19"/>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row>
    <row r="73" spans="1:243" s="20" customFormat="1" ht="16.5" customHeight="1" x14ac:dyDescent="0.3">
      <c r="A73" s="33" t="s">
        <v>128</v>
      </c>
      <c r="B73" s="27" t="s">
        <v>129</v>
      </c>
      <c r="C73" s="25"/>
      <c r="D73" s="18"/>
      <c r="E73" s="18"/>
      <c r="F73" s="18"/>
      <c r="G73" s="19"/>
    </row>
    <row r="74" spans="1:243" s="20" customFormat="1" ht="16.5" customHeight="1" x14ac:dyDescent="0.3">
      <c r="A74" s="33" t="s">
        <v>130</v>
      </c>
      <c r="B74" s="34" t="s">
        <v>22</v>
      </c>
      <c r="C74" s="25">
        <f t="shared" ref="C74:E74" si="26">C75+C76</f>
        <v>0</v>
      </c>
      <c r="D74" s="25">
        <f t="shared" si="26"/>
        <v>0</v>
      </c>
      <c r="E74" s="25">
        <f t="shared" si="26"/>
        <v>0</v>
      </c>
      <c r="F74" s="25"/>
      <c r="G74" s="19"/>
    </row>
    <row r="75" spans="1:243" s="20" customFormat="1" ht="16.5" customHeight="1" x14ac:dyDescent="0.3">
      <c r="A75" s="33" t="s">
        <v>131</v>
      </c>
      <c r="B75" s="35" t="s">
        <v>132</v>
      </c>
      <c r="C75" s="25"/>
      <c r="D75" s="18"/>
      <c r="E75" s="18"/>
      <c r="F75" s="18"/>
      <c r="G75" s="19"/>
    </row>
    <row r="76" spans="1:243" ht="16.5" customHeight="1" x14ac:dyDescent="0.3">
      <c r="A76" s="33" t="s">
        <v>133</v>
      </c>
      <c r="B76" s="35" t="s">
        <v>134</v>
      </c>
      <c r="C76" s="25"/>
      <c r="D76" s="18"/>
      <c r="E76" s="18"/>
      <c r="F76" s="1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c r="HX76" s="20"/>
      <c r="HY76" s="20"/>
      <c r="HZ76" s="20"/>
      <c r="IA76" s="20"/>
      <c r="IB76" s="20"/>
      <c r="IC76" s="20"/>
      <c r="ID76" s="20"/>
      <c r="IE76" s="20"/>
      <c r="IF76" s="20"/>
      <c r="IG76" s="20"/>
      <c r="IH76" s="20"/>
      <c r="II76" s="20"/>
    </row>
    <row r="77" spans="1:243" s="20" customFormat="1" ht="16.5" customHeight="1" x14ac:dyDescent="0.3">
      <c r="A77" s="16" t="s">
        <v>135</v>
      </c>
      <c r="B77" s="21" t="s">
        <v>24</v>
      </c>
      <c r="C77" s="18">
        <f t="shared" ref="C77:E77" si="27">+C78</f>
        <v>0</v>
      </c>
      <c r="D77" s="18">
        <f t="shared" si="27"/>
        <v>0</v>
      </c>
      <c r="E77" s="18">
        <f t="shared" si="27"/>
        <v>0</v>
      </c>
      <c r="F77" s="18"/>
      <c r="G77" s="19"/>
    </row>
    <row r="78" spans="1:243" s="20" customFormat="1" ht="16.5" customHeight="1" x14ac:dyDescent="0.3">
      <c r="A78" s="16" t="s">
        <v>136</v>
      </c>
      <c r="B78" s="21" t="s">
        <v>26</v>
      </c>
      <c r="C78" s="18">
        <f t="shared" ref="C78:E78" si="28">+C79+C84</f>
        <v>0</v>
      </c>
      <c r="D78" s="18">
        <f t="shared" si="28"/>
        <v>0</v>
      </c>
      <c r="E78" s="18">
        <f t="shared" si="28"/>
        <v>0</v>
      </c>
      <c r="F78" s="18"/>
      <c r="G78" s="19"/>
    </row>
    <row r="79" spans="1:243" s="20" customFormat="1" ht="16.5" customHeight="1" x14ac:dyDescent="0.3">
      <c r="A79" s="16" t="s">
        <v>137</v>
      </c>
      <c r="B79" s="21" t="s">
        <v>138</v>
      </c>
      <c r="C79" s="18">
        <f t="shared" ref="C79:E79" si="29">+C81+C83+C82+C80</f>
        <v>0</v>
      </c>
      <c r="D79" s="18">
        <f t="shared" si="29"/>
        <v>0</v>
      </c>
      <c r="E79" s="18">
        <f t="shared" si="29"/>
        <v>0</v>
      </c>
      <c r="F79" s="18"/>
      <c r="G79" s="19"/>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row>
    <row r="80" spans="1:243" s="20" customFormat="1" ht="16.5" customHeight="1" x14ac:dyDescent="0.3">
      <c r="A80" s="16" t="s">
        <v>139</v>
      </c>
      <c r="B80" s="24" t="s">
        <v>140</v>
      </c>
      <c r="C80" s="18"/>
      <c r="D80" s="18"/>
      <c r="E80" s="18"/>
      <c r="F80" s="18"/>
      <c r="G80" s="19"/>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row>
    <row r="81" spans="1:243" s="20" customFormat="1" ht="16.5" customHeight="1" x14ac:dyDescent="0.3">
      <c r="A81" s="23" t="s">
        <v>141</v>
      </c>
      <c r="B81" s="27" t="s">
        <v>142</v>
      </c>
      <c r="C81" s="25"/>
      <c r="D81" s="18"/>
      <c r="E81" s="18"/>
      <c r="F81" s="18"/>
      <c r="G81" s="19"/>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row>
    <row r="82" spans="1:243" s="20" customFormat="1" ht="16.5" customHeight="1" x14ac:dyDescent="0.3">
      <c r="A82" s="23" t="s">
        <v>143</v>
      </c>
      <c r="B82" s="24" t="s">
        <v>144</v>
      </c>
      <c r="C82" s="25"/>
      <c r="D82" s="18"/>
      <c r="E82" s="18"/>
      <c r="F82" s="18"/>
      <c r="G82" s="19"/>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row>
    <row r="83" spans="1:243" ht="16.5" customHeight="1" x14ac:dyDescent="0.3">
      <c r="A83" s="23" t="s">
        <v>145</v>
      </c>
      <c r="B83" s="27" t="s">
        <v>146</v>
      </c>
      <c r="C83" s="25"/>
      <c r="D83" s="18"/>
      <c r="E83" s="18"/>
      <c r="F83" s="18"/>
      <c r="G83" s="19"/>
    </row>
    <row r="84" spans="1:243" ht="16.5" customHeight="1" x14ac:dyDescent="0.3">
      <c r="A84" s="36" t="s">
        <v>147</v>
      </c>
      <c r="B84" s="24" t="s">
        <v>148</v>
      </c>
      <c r="C84" s="25"/>
      <c r="D84" s="18"/>
      <c r="E84" s="18"/>
      <c r="F84" s="18"/>
      <c r="G84" s="19"/>
    </row>
    <row r="85" spans="1:243" ht="16.5" customHeight="1" x14ac:dyDescent="0.3">
      <c r="A85" s="23" t="s">
        <v>34</v>
      </c>
      <c r="B85" s="27" t="s">
        <v>149</v>
      </c>
      <c r="C85" s="25"/>
      <c r="D85" s="18"/>
      <c r="E85" s="18"/>
      <c r="F85" s="18"/>
      <c r="G85" s="1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row>
    <row r="86" spans="1:243" ht="16.5" customHeight="1" x14ac:dyDescent="0.3">
      <c r="A86" s="23" t="s">
        <v>150</v>
      </c>
      <c r="B86" s="27" t="s">
        <v>151</v>
      </c>
      <c r="C86" s="18">
        <f>C43-C88+C9+C11+C12+C14+C15+C16-C85</f>
        <v>0</v>
      </c>
      <c r="D86" s="18">
        <f t="shared" ref="D86:E86" si="30">D43-D88+D9+D11+D12+D14+D15+D16-D85</f>
        <v>2513799</v>
      </c>
      <c r="E86" s="18">
        <f t="shared" si="30"/>
        <v>83</v>
      </c>
      <c r="F86" s="18"/>
      <c r="G86" s="1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row>
    <row r="87" spans="1:243" ht="16.5" customHeight="1" x14ac:dyDescent="0.3">
      <c r="A87" s="23"/>
      <c r="B87" s="27" t="s">
        <v>152</v>
      </c>
      <c r="C87" s="18"/>
      <c r="D87" s="18"/>
      <c r="E87" s="18"/>
      <c r="F87" s="18"/>
      <c r="G87" s="1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row>
    <row r="88" spans="1:243" ht="16.5" customHeight="1" x14ac:dyDescent="0.35">
      <c r="A88" s="23" t="s">
        <v>153</v>
      </c>
      <c r="B88" s="21" t="s">
        <v>154</v>
      </c>
      <c r="C88" s="60">
        <f>+C89+C178+C217+C221+C246+C248</f>
        <v>0</v>
      </c>
      <c r="D88" s="60">
        <f t="shared" ref="D88:E88" si="31">+D89+D178+D217+D221+D246+D248</f>
        <v>10872362</v>
      </c>
      <c r="E88" s="60">
        <f t="shared" si="31"/>
        <v>1344043</v>
      </c>
      <c r="F88" s="60"/>
      <c r="G88" s="1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row>
    <row r="89" spans="1:243" s="29" customFormat="1" ht="16.5" customHeight="1" x14ac:dyDescent="0.3">
      <c r="A89" s="16" t="s">
        <v>155</v>
      </c>
      <c r="B89" s="21" t="s">
        <v>156</v>
      </c>
      <c r="C89" s="18">
        <f>+C90+C106+C142+C170+C174</f>
        <v>0</v>
      </c>
      <c r="D89" s="18">
        <f t="shared" ref="D89:E89" si="32">+D90+D106+D142+D170+D174</f>
        <v>0</v>
      </c>
      <c r="E89" s="18">
        <f t="shared" si="32"/>
        <v>0</v>
      </c>
      <c r="F89" s="18"/>
      <c r="G89" s="19"/>
    </row>
    <row r="90" spans="1:243" s="29" customFormat="1" ht="16.5" customHeight="1" x14ac:dyDescent="0.3">
      <c r="A90" s="23" t="s">
        <v>157</v>
      </c>
      <c r="B90" s="21" t="s">
        <v>158</v>
      </c>
      <c r="C90" s="18">
        <f t="shared" ref="C90:E90" si="33">+C91+C103+C104+C94+C97+C92+C93</f>
        <v>0</v>
      </c>
      <c r="D90" s="18">
        <f t="shared" si="33"/>
        <v>0</v>
      </c>
      <c r="E90" s="18">
        <f t="shared" si="33"/>
        <v>0</v>
      </c>
      <c r="F90" s="18"/>
      <c r="G90" s="19"/>
    </row>
    <row r="91" spans="1:243" s="29" customFormat="1" ht="16.5" customHeight="1" x14ac:dyDescent="0.3">
      <c r="A91" s="23"/>
      <c r="B91" s="24" t="s">
        <v>159</v>
      </c>
      <c r="C91" s="25"/>
      <c r="D91" s="18"/>
      <c r="E91" s="18"/>
      <c r="F91" s="18"/>
      <c r="G91" s="19"/>
    </row>
    <row r="92" spans="1:243" s="29" customFormat="1" ht="45" x14ac:dyDescent="0.3">
      <c r="A92" s="23"/>
      <c r="B92" s="24" t="s">
        <v>160</v>
      </c>
      <c r="C92" s="25"/>
      <c r="D92" s="18"/>
      <c r="E92" s="18"/>
      <c r="F92" s="18"/>
      <c r="G92" s="19"/>
    </row>
    <row r="93" spans="1:243" s="29" customFormat="1" ht="60" x14ac:dyDescent="0.3">
      <c r="A93" s="23"/>
      <c r="B93" s="24" t="s">
        <v>161</v>
      </c>
      <c r="C93" s="25"/>
      <c r="D93" s="18"/>
      <c r="E93" s="18"/>
      <c r="F93" s="18"/>
      <c r="G93" s="19"/>
    </row>
    <row r="94" spans="1:243" s="29" customFormat="1" ht="16.5" customHeight="1" x14ac:dyDescent="0.3">
      <c r="A94" s="23"/>
      <c r="B94" s="24" t="s">
        <v>162</v>
      </c>
      <c r="C94" s="25">
        <f t="shared" ref="C94:E94" si="34">C95+C96</f>
        <v>0</v>
      </c>
      <c r="D94" s="25">
        <f t="shared" si="34"/>
        <v>0</v>
      </c>
      <c r="E94" s="25">
        <f t="shared" si="34"/>
        <v>0</v>
      </c>
      <c r="F94" s="25"/>
      <c r="G94" s="19"/>
    </row>
    <row r="95" spans="1:243" s="29" customFormat="1" ht="16.5" customHeight="1" x14ac:dyDescent="0.3">
      <c r="A95" s="23"/>
      <c r="B95" s="24" t="s">
        <v>163</v>
      </c>
      <c r="C95" s="25"/>
      <c r="D95" s="18"/>
      <c r="E95" s="18"/>
      <c r="F95" s="18"/>
      <c r="G95" s="19"/>
    </row>
    <row r="96" spans="1:243" s="29" customFormat="1" ht="60" x14ac:dyDescent="0.3">
      <c r="A96" s="23"/>
      <c r="B96" s="24" t="s">
        <v>161</v>
      </c>
      <c r="C96" s="25"/>
      <c r="D96" s="18"/>
      <c r="E96" s="18"/>
      <c r="F96" s="18"/>
      <c r="G96" s="19"/>
    </row>
    <row r="97" spans="1:244" s="29" customFormat="1" ht="16.5" customHeight="1" x14ac:dyDescent="0.3">
      <c r="A97" s="23"/>
      <c r="B97" s="37" t="s">
        <v>164</v>
      </c>
      <c r="C97" s="25">
        <f t="shared" ref="C97:E97" si="35">C98+C101+C102</f>
        <v>0</v>
      </c>
      <c r="D97" s="25">
        <f t="shared" si="35"/>
        <v>0</v>
      </c>
      <c r="E97" s="25">
        <f t="shared" si="35"/>
        <v>0</v>
      </c>
      <c r="F97" s="25"/>
      <c r="G97" s="19"/>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row>
    <row r="98" spans="1:244" s="29" customFormat="1" ht="30" x14ac:dyDescent="0.3">
      <c r="A98" s="23"/>
      <c r="B98" s="24" t="s">
        <v>165</v>
      </c>
      <c r="C98" s="25">
        <f t="shared" ref="C98:E98" si="36">C99+C100</f>
        <v>0</v>
      </c>
      <c r="D98" s="25">
        <f t="shared" si="36"/>
        <v>0</v>
      </c>
      <c r="E98" s="25">
        <f t="shared" si="36"/>
        <v>0</v>
      </c>
      <c r="F98" s="25"/>
      <c r="G98" s="19"/>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row>
    <row r="99" spans="1:244" x14ac:dyDescent="0.3">
      <c r="A99" s="23"/>
      <c r="B99" s="24" t="s">
        <v>163</v>
      </c>
      <c r="C99" s="25"/>
      <c r="D99" s="18"/>
      <c r="E99" s="18"/>
      <c r="F99" s="18"/>
      <c r="G99" s="19"/>
      <c r="H99" s="29"/>
      <c r="IJ99" s="29"/>
    </row>
    <row r="100" spans="1:244" ht="60" x14ac:dyDescent="0.3">
      <c r="A100" s="23"/>
      <c r="B100" s="24" t="s">
        <v>161</v>
      </c>
      <c r="C100" s="25"/>
      <c r="D100" s="18"/>
      <c r="E100" s="18"/>
      <c r="F100" s="18"/>
      <c r="G100" s="19"/>
      <c r="H100" s="29"/>
      <c r="IJ100" s="29"/>
    </row>
    <row r="101" spans="1:244" ht="60" x14ac:dyDescent="0.3">
      <c r="A101" s="23"/>
      <c r="B101" s="24" t="s">
        <v>166</v>
      </c>
      <c r="C101" s="25"/>
      <c r="D101" s="18"/>
      <c r="E101" s="18"/>
      <c r="F101" s="18"/>
      <c r="G101" s="19"/>
      <c r="H101" s="29"/>
      <c r="IJ101" s="29"/>
    </row>
    <row r="102" spans="1:244" ht="45" x14ac:dyDescent="0.3">
      <c r="A102" s="23"/>
      <c r="B102" s="24" t="s">
        <v>167</v>
      </c>
      <c r="C102" s="25"/>
      <c r="D102" s="18"/>
      <c r="E102" s="18"/>
      <c r="F102" s="18"/>
      <c r="G102" s="19"/>
      <c r="H102" s="29"/>
      <c r="IJ102" s="29"/>
    </row>
    <row r="103" spans="1:244" s="20" customFormat="1" ht="16.5" customHeight="1" x14ac:dyDescent="0.3">
      <c r="A103" s="23"/>
      <c r="B103" s="24" t="s">
        <v>168</v>
      </c>
      <c r="C103" s="25"/>
      <c r="D103" s="18"/>
      <c r="E103" s="18"/>
      <c r="F103" s="18"/>
      <c r="G103" s="19"/>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29"/>
    </row>
    <row r="104" spans="1:244" ht="45" x14ac:dyDescent="0.3">
      <c r="A104" s="23"/>
      <c r="B104" s="24" t="s">
        <v>169</v>
      </c>
      <c r="C104" s="25"/>
      <c r="D104" s="18"/>
      <c r="E104" s="18"/>
      <c r="F104" s="18"/>
      <c r="G104" s="19"/>
      <c r="IJ104" s="29"/>
    </row>
    <row r="105" spans="1:244" x14ac:dyDescent="0.3">
      <c r="A105" s="23"/>
      <c r="B105" s="27" t="s">
        <v>152</v>
      </c>
      <c r="C105" s="25"/>
      <c r="D105" s="18"/>
      <c r="E105" s="18"/>
      <c r="F105" s="18"/>
      <c r="G105" s="19"/>
    </row>
    <row r="106" spans="1:244" ht="30" x14ac:dyDescent="0.3">
      <c r="A106" s="59" t="s">
        <v>170</v>
      </c>
      <c r="B106" s="21" t="s">
        <v>171</v>
      </c>
      <c r="C106" s="25">
        <f t="shared" ref="C106:E106" si="37">C107+C110+C113+C116+C119+C122+C128+C125+C131</f>
        <v>0</v>
      </c>
      <c r="D106" s="25">
        <f t="shared" si="37"/>
        <v>0</v>
      </c>
      <c r="E106" s="25">
        <f t="shared" si="37"/>
        <v>0</v>
      </c>
      <c r="F106" s="25"/>
      <c r="G106" s="19"/>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row>
    <row r="107" spans="1:244" ht="16.5" customHeight="1" x14ac:dyDescent="0.3">
      <c r="A107" s="23"/>
      <c r="B107" s="24" t="s">
        <v>172</v>
      </c>
      <c r="C107" s="25">
        <f t="shared" ref="C107:E107" si="38">C108+C109</f>
        <v>0</v>
      </c>
      <c r="D107" s="25">
        <f t="shared" si="38"/>
        <v>0</v>
      </c>
      <c r="E107" s="25">
        <f t="shared" si="38"/>
        <v>0</v>
      </c>
      <c r="F107" s="25"/>
      <c r="G107" s="19"/>
      <c r="H107" s="20"/>
    </row>
    <row r="108" spans="1:244" x14ac:dyDescent="0.3">
      <c r="A108" s="23"/>
      <c r="B108" s="24" t="s">
        <v>159</v>
      </c>
      <c r="C108" s="25"/>
      <c r="D108" s="18"/>
      <c r="E108" s="18"/>
      <c r="F108" s="18"/>
      <c r="G108" s="19"/>
      <c r="H108" s="20"/>
    </row>
    <row r="109" spans="1:244" ht="60" x14ac:dyDescent="0.3">
      <c r="A109" s="23"/>
      <c r="B109" s="24" t="s">
        <v>161</v>
      </c>
      <c r="C109" s="25"/>
      <c r="D109" s="18"/>
      <c r="E109" s="18"/>
      <c r="F109" s="18"/>
      <c r="G109" s="19"/>
      <c r="H109" s="20"/>
    </row>
    <row r="110" spans="1:244" ht="16.5" customHeight="1" x14ac:dyDescent="0.3">
      <c r="A110" s="23"/>
      <c r="B110" s="24" t="s">
        <v>173</v>
      </c>
      <c r="C110" s="25">
        <f t="shared" ref="C110:E110" si="39">C111+C112</f>
        <v>0</v>
      </c>
      <c r="D110" s="25">
        <f t="shared" si="39"/>
        <v>0</v>
      </c>
      <c r="E110" s="25">
        <f t="shared" si="39"/>
        <v>0</v>
      </c>
      <c r="F110" s="25"/>
      <c r="G110" s="19"/>
    </row>
    <row r="111" spans="1:244" x14ac:dyDescent="0.3">
      <c r="A111" s="23"/>
      <c r="B111" s="24" t="s">
        <v>159</v>
      </c>
      <c r="C111" s="25"/>
      <c r="D111" s="18"/>
      <c r="E111" s="18"/>
      <c r="F111" s="18"/>
      <c r="G111" s="19"/>
    </row>
    <row r="112" spans="1:244" ht="60" x14ac:dyDescent="0.3">
      <c r="A112" s="23"/>
      <c r="B112" s="24" t="s">
        <v>161</v>
      </c>
      <c r="C112" s="25"/>
      <c r="D112" s="18"/>
      <c r="E112" s="18"/>
      <c r="F112" s="18"/>
      <c r="G112" s="19"/>
    </row>
    <row r="113" spans="1:244" x14ac:dyDescent="0.3">
      <c r="A113" s="23"/>
      <c r="B113" s="24" t="s">
        <v>174</v>
      </c>
      <c r="C113" s="25">
        <f t="shared" ref="C113:E113" si="40">C114+C115</f>
        <v>0</v>
      </c>
      <c r="D113" s="25">
        <f t="shared" si="40"/>
        <v>0</v>
      </c>
      <c r="E113" s="25">
        <f t="shared" si="40"/>
        <v>0</v>
      </c>
      <c r="F113" s="25"/>
      <c r="G113" s="19"/>
      <c r="IJ113" s="20"/>
    </row>
    <row r="114" spans="1:244" x14ac:dyDescent="0.3">
      <c r="A114" s="23"/>
      <c r="B114" s="24" t="s">
        <v>159</v>
      </c>
      <c r="C114" s="25"/>
      <c r="D114" s="18"/>
      <c r="E114" s="18"/>
      <c r="F114" s="18"/>
      <c r="G114" s="19"/>
      <c r="IJ114" s="20"/>
    </row>
    <row r="115" spans="1:244" ht="60" x14ac:dyDescent="0.3">
      <c r="A115" s="23"/>
      <c r="B115" s="24" t="s">
        <v>161</v>
      </c>
      <c r="C115" s="25"/>
      <c r="D115" s="18"/>
      <c r="E115" s="18"/>
      <c r="F115" s="18"/>
      <c r="G115" s="19"/>
      <c r="IJ115" s="20"/>
    </row>
    <row r="116" spans="1:244" ht="36" customHeight="1" x14ac:dyDescent="0.3">
      <c r="A116" s="16"/>
      <c r="B116" s="24" t="s">
        <v>175</v>
      </c>
      <c r="C116" s="25">
        <f t="shared" ref="C116:E116" si="41">C117+C118</f>
        <v>0</v>
      </c>
      <c r="D116" s="25">
        <f t="shared" si="41"/>
        <v>0</v>
      </c>
      <c r="E116" s="25">
        <f t="shared" si="41"/>
        <v>0</v>
      </c>
      <c r="F116" s="25"/>
      <c r="G116" s="19"/>
    </row>
    <row r="117" spans="1:244" x14ac:dyDescent="0.3">
      <c r="A117" s="23"/>
      <c r="B117" s="24" t="s">
        <v>159</v>
      </c>
      <c r="C117" s="25"/>
      <c r="D117" s="18"/>
      <c r="E117" s="18"/>
      <c r="F117" s="18"/>
      <c r="G117" s="19"/>
    </row>
    <row r="118" spans="1:244" ht="60" x14ac:dyDescent="0.3">
      <c r="A118" s="23"/>
      <c r="B118" s="24" t="s">
        <v>161</v>
      </c>
      <c r="C118" s="25"/>
      <c r="D118" s="18"/>
      <c r="E118" s="18"/>
      <c r="F118" s="18"/>
      <c r="G118" s="19"/>
    </row>
    <row r="119" spans="1:244" ht="16.5" customHeight="1" x14ac:dyDescent="0.3">
      <c r="A119" s="23"/>
      <c r="B119" s="38" t="s">
        <v>176</v>
      </c>
      <c r="C119" s="25">
        <f t="shared" ref="C119:E119" si="42">C120+C121</f>
        <v>0</v>
      </c>
      <c r="D119" s="25">
        <f t="shared" si="42"/>
        <v>0</v>
      </c>
      <c r="E119" s="25">
        <f t="shared" si="42"/>
        <v>0</v>
      </c>
      <c r="F119" s="25"/>
      <c r="G119" s="19"/>
    </row>
    <row r="120" spans="1:244" x14ac:dyDescent="0.3">
      <c r="A120" s="23"/>
      <c r="B120" s="38" t="s">
        <v>159</v>
      </c>
      <c r="C120" s="25"/>
      <c r="D120" s="18"/>
      <c r="E120" s="18"/>
      <c r="F120" s="18"/>
      <c r="G120" s="19"/>
    </row>
    <row r="121" spans="1:244" ht="60" x14ac:dyDescent="0.3">
      <c r="A121" s="23"/>
      <c r="B121" s="38" t="s">
        <v>161</v>
      </c>
      <c r="C121" s="25"/>
      <c r="D121" s="18"/>
      <c r="E121" s="18"/>
      <c r="F121" s="18"/>
      <c r="G121" s="19"/>
    </row>
    <row r="122" spans="1:244" ht="30" x14ac:dyDescent="0.3">
      <c r="A122" s="23"/>
      <c r="B122" s="24" t="s">
        <v>177</v>
      </c>
      <c r="C122" s="25">
        <f t="shared" ref="C122:E122" si="43">C123+C124</f>
        <v>0</v>
      </c>
      <c r="D122" s="25">
        <f t="shared" si="43"/>
        <v>0</v>
      </c>
      <c r="E122" s="25">
        <f t="shared" si="43"/>
        <v>0</v>
      </c>
      <c r="F122" s="25"/>
      <c r="G122" s="19"/>
    </row>
    <row r="123" spans="1:244" ht="16.5" customHeight="1" x14ac:dyDescent="0.3">
      <c r="A123" s="23"/>
      <c r="B123" s="24" t="s">
        <v>159</v>
      </c>
      <c r="C123" s="25"/>
      <c r="D123" s="18"/>
      <c r="E123" s="18"/>
      <c r="F123" s="18"/>
      <c r="G123" s="19"/>
    </row>
    <row r="124" spans="1:244" ht="60" x14ac:dyDescent="0.3">
      <c r="A124" s="23"/>
      <c r="B124" s="24" t="s">
        <v>161</v>
      </c>
      <c r="C124" s="25"/>
      <c r="D124" s="18"/>
      <c r="E124" s="18"/>
      <c r="F124" s="18"/>
      <c r="G124" s="19"/>
    </row>
    <row r="125" spans="1:244" s="20" customFormat="1" x14ac:dyDescent="0.3">
      <c r="A125" s="23"/>
      <c r="B125" s="39" t="s">
        <v>178</v>
      </c>
      <c r="C125" s="25">
        <f t="shared" ref="C125:E125" si="44">C126+C127</f>
        <v>0</v>
      </c>
      <c r="D125" s="25">
        <f t="shared" si="44"/>
        <v>0</v>
      </c>
      <c r="E125" s="25">
        <f t="shared" si="44"/>
        <v>0</v>
      </c>
      <c r="F125" s="25"/>
      <c r="G125" s="19"/>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row>
    <row r="126" spans="1:244" s="20" customFormat="1" x14ac:dyDescent="0.3">
      <c r="A126" s="23"/>
      <c r="B126" s="39" t="s">
        <v>159</v>
      </c>
      <c r="C126" s="25"/>
      <c r="D126" s="18"/>
      <c r="E126" s="18"/>
      <c r="F126" s="18"/>
      <c r="G126" s="19"/>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20" customFormat="1" ht="60" x14ac:dyDescent="0.3">
      <c r="A127" s="23"/>
      <c r="B127" s="39" t="s">
        <v>161</v>
      </c>
      <c r="C127" s="25"/>
      <c r="D127" s="18"/>
      <c r="E127" s="18"/>
      <c r="F127" s="18"/>
      <c r="G127" s="19"/>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0" customFormat="1" x14ac:dyDescent="0.3">
      <c r="A128" s="23"/>
      <c r="B128" s="39" t="s">
        <v>179</v>
      </c>
      <c r="C128" s="25">
        <f t="shared" ref="C128:E128" si="45">C129+C130</f>
        <v>0</v>
      </c>
      <c r="D128" s="25">
        <f t="shared" si="45"/>
        <v>0</v>
      </c>
      <c r="E128" s="25">
        <f t="shared" si="45"/>
        <v>0</v>
      </c>
      <c r="F128" s="25"/>
      <c r="G128" s="19"/>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0" customFormat="1" x14ac:dyDescent="0.3">
      <c r="A129" s="23"/>
      <c r="B129" s="39" t="s">
        <v>159</v>
      </c>
      <c r="C129" s="25"/>
      <c r="D129" s="18"/>
      <c r="E129" s="18"/>
      <c r="F129" s="18"/>
      <c r="G129" s="19"/>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0" customFormat="1" ht="60" x14ac:dyDescent="0.3">
      <c r="A130" s="23"/>
      <c r="B130" s="39" t="s">
        <v>161</v>
      </c>
      <c r="C130" s="25"/>
      <c r="D130" s="18"/>
      <c r="E130" s="18"/>
      <c r="F130" s="18"/>
      <c r="G130" s="19"/>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0" customFormat="1" ht="30" x14ac:dyDescent="0.3">
      <c r="A131" s="23"/>
      <c r="B131" s="40" t="s">
        <v>180</v>
      </c>
      <c r="C131" s="25">
        <f t="shared" ref="C131:E131" si="46">C132+C135+C138+C136+C137</f>
        <v>0</v>
      </c>
      <c r="D131" s="25">
        <f t="shared" si="46"/>
        <v>0</v>
      </c>
      <c r="E131" s="25">
        <f t="shared" si="46"/>
        <v>0</v>
      </c>
      <c r="F131" s="25"/>
      <c r="G131" s="19"/>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s="20" customFormat="1" x14ac:dyDescent="0.3">
      <c r="A132" s="23"/>
      <c r="B132" s="39" t="s">
        <v>181</v>
      </c>
      <c r="C132" s="25">
        <f t="shared" ref="C132:E132" si="47">C133+C134</f>
        <v>0</v>
      </c>
      <c r="D132" s="25">
        <f t="shared" si="47"/>
        <v>0</v>
      </c>
      <c r="E132" s="25">
        <f t="shared" si="47"/>
        <v>0</v>
      </c>
      <c r="F132" s="25"/>
      <c r="G132" s="19"/>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row>
    <row r="133" spans="1:244" s="20" customFormat="1" ht="16.5" customHeight="1" x14ac:dyDescent="0.3">
      <c r="A133" s="23"/>
      <c r="B133" s="39" t="s">
        <v>159</v>
      </c>
      <c r="C133" s="25"/>
      <c r="D133" s="18"/>
      <c r="E133" s="18"/>
      <c r="F133" s="18"/>
      <c r="G133" s="19"/>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s="20" customFormat="1" ht="60" x14ac:dyDescent="0.3">
      <c r="A134" s="23"/>
      <c r="B134" s="39" t="s">
        <v>161</v>
      </c>
      <c r="C134" s="25"/>
      <c r="D134" s="18"/>
      <c r="E134" s="18"/>
      <c r="F134" s="18"/>
      <c r="G134" s="19"/>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row>
    <row r="135" spans="1:244" s="20" customFormat="1" ht="16.5" customHeight="1" x14ac:dyDescent="0.3">
      <c r="A135" s="23"/>
      <c r="B135" s="39" t="s">
        <v>182</v>
      </c>
      <c r="C135" s="25"/>
      <c r="D135" s="18"/>
      <c r="E135" s="18"/>
      <c r="F135" s="18"/>
      <c r="G135" s="19"/>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ht="30" x14ac:dyDescent="0.3">
      <c r="A136" s="16"/>
      <c r="B136" s="39" t="s">
        <v>183</v>
      </c>
      <c r="C136" s="25"/>
      <c r="D136" s="18"/>
      <c r="E136" s="18"/>
      <c r="F136" s="18"/>
      <c r="G136" s="19"/>
    </row>
    <row r="137" spans="1:244" ht="16.5" customHeight="1" x14ac:dyDescent="0.3">
      <c r="A137" s="16"/>
      <c r="B137" s="39" t="s">
        <v>184</v>
      </c>
      <c r="C137" s="25"/>
      <c r="D137" s="18"/>
      <c r="E137" s="18"/>
      <c r="F137" s="18"/>
      <c r="G137" s="19"/>
    </row>
    <row r="138" spans="1:244" s="20" customFormat="1" ht="16.5" customHeight="1" x14ac:dyDescent="0.3">
      <c r="A138" s="23"/>
      <c r="B138" s="39" t="s">
        <v>185</v>
      </c>
      <c r="C138" s="25">
        <f>C139+C140</f>
        <v>0</v>
      </c>
      <c r="D138" s="25">
        <f t="shared" ref="D138:E138" si="48">D139+D140</f>
        <v>0</v>
      </c>
      <c r="E138" s="25">
        <f t="shared" si="48"/>
        <v>0</v>
      </c>
      <c r="F138" s="25"/>
      <c r="G138" s="19"/>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row>
    <row r="139" spans="1:244" s="20" customFormat="1" ht="16.5" customHeight="1" x14ac:dyDescent="0.3">
      <c r="A139" s="23"/>
      <c r="B139" s="39" t="s">
        <v>159</v>
      </c>
      <c r="C139" s="25"/>
      <c r="D139" s="18"/>
      <c r="E139" s="18"/>
      <c r="F139" s="18"/>
      <c r="G139" s="19"/>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row>
    <row r="140" spans="1:244" s="20" customFormat="1" ht="60" x14ac:dyDescent="0.3">
      <c r="A140" s="23"/>
      <c r="B140" s="39" t="s">
        <v>161</v>
      </c>
      <c r="C140" s="25"/>
      <c r="D140" s="18"/>
      <c r="E140" s="18"/>
      <c r="F140" s="18"/>
      <c r="G140" s="19"/>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row>
    <row r="141" spans="1:244" s="20" customFormat="1" ht="16.5" customHeight="1" x14ac:dyDescent="0.3">
      <c r="A141" s="23"/>
      <c r="B141" s="27" t="s">
        <v>152</v>
      </c>
      <c r="C141" s="25"/>
      <c r="D141" s="18"/>
      <c r="E141" s="18"/>
      <c r="F141" s="18"/>
      <c r="G141" s="19"/>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row>
    <row r="142" spans="1:244" s="20" customFormat="1" ht="30" x14ac:dyDescent="0.3">
      <c r="A142" s="23" t="s">
        <v>186</v>
      </c>
      <c r="B142" s="21" t="s">
        <v>187</v>
      </c>
      <c r="C142" s="25">
        <f t="shared" ref="C142:E142" si="49">C143+C146+C149+C152+C153+C154+C155+C158+C159+C160</f>
        <v>0</v>
      </c>
      <c r="D142" s="25">
        <f t="shared" si="49"/>
        <v>0</v>
      </c>
      <c r="E142" s="25">
        <f t="shared" si="49"/>
        <v>0</v>
      </c>
      <c r="F142" s="25"/>
      <c r="G142" s="19"/>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row>
    <row r="143" spans="1:244" s="20" customFormat="1" x14ac:dyDescent="0.3">
      <c r="A143" s="23"/>
      <c r="B143" s="24" t="s">
        <v>175</v>
      </c>
      <c r="C143" s="25">
        <f t="shared" ref="C143:E143" si="50">C144+C145</f>
        <v>0</v>
      </c>
      <c r="D143" s="25">
        <f t="shared" si="50"/>
        <v>0</v>
      </c>
      <c r="E143" s="25">
        <f t="shared" si="50"/>
        <v>0</v>
      </c>
      <c r="F143" s="25"/>
      <c r="G143" s="19"/>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row>
    <row r="144" spans="1:244" s="20" customFormat="1" x14ac:dyDescent="0.3">
      <c r="A144" s="23"/>
      <c r="B144" s="24" t="s">
        <v>159</v>
      </c>
      <c r="C144" s="25"/>
      <c r="D144" s="18"/>
      <c r="E144" s="18"/>
      <c r="F144" s="18"/>
      <c r="G144" s="19"/>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row>
    <row r="145" spans="1:250" s="20" customFormat="1" ht="16.5" customHeight="1" x14ac:dyDescent="0.3">
      <c r="A145" s="23"/>
      <c r="B145" s="24" t="s">
        <v>161</v>
      </c>
      <c r="C145" s="25"/>
      <c r="D145" s="18"/>
      <c r="E145" s="18"/>
      <c r="F145" s="18"/>
      <c r="G145" s="19"/>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row>
    <row r="146" spans="1:250" s="20" customFormat="1" ht="30" x14ac:dyDescent="0.3">
      <c r="A146" s="23"/>
      <c r="B146" s="41" t="s">
        <v>188</v>
      </c>
      <c r="C146" s="25">
        <f t="shared" ref="C146:E146" si="51">C147+C148</f>
        <v>0</v>
      </c>
      <c r="D146" s="25">
        <f t="shared" si="51"/>
        <v>0</v>
      </c>
      <c r="E146" s="25">
        <f t="shared" si="51"/>
        <v>0</v>
      </c>
      <c r="F146" s="25"/>
      <c r="G146" s="19"/>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row>
    <row r="147" spans="1:250" s="20" customFormat="1" ht="16.5" customHeight="1" x14ac:dyDescent="0.3">
      <c r="A147" s="23"/>
      <c r="B147" s="41" t="s">
        <v>159</v>
      </c>
      <c r="C147" s="25"/>
      <c r="D147" s="18"/>
      <c r="E147" s="18"/>
      <c r="F147" s="18"/>
      <c r="G147" s="19"/>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row>
    <row r="148" spans="1:250" s="20" customFormat="1" ht="60" x14ac:dyDescent="0.3">
      <c r="A148" s="23"/>
      <c r="B148" s="41" t="s">
        <v>161</v>
      </c>
      <c r="C148" s="25"/>
      <c r="D148" s="18"/>
      <c r="E148" s="18"/>
      <c r="F148" s="18"/>
      <c r="G148" s="19"/>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row>
    <row r="149" spans="1:250" s="20" customFormat="1" x14ac:dyDescent="0.3">
      <c r="A149" s="23"/>
      <c r="B149" s="24" t="s">
        <v>189</v>
      </c>
      <c r="C149" s="25">
        <f t="shared" ref="C149:E149" si="52">C150+C151</f>
        <v>0</v>
      </c>
      <c r="D149" s="25">
        <f t="shared" si="52"/>
        <v>0</v>
      </c>
      <c r="E149" s="25">
        <f t="shared" si="52"/>
        <v>0</v>
      </c>
      <c r="F149" s="25"/>
      <c r="G149" s="19"/>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row>
    <row r="150" spans="1:250" s="20" customFormat="1" ht="16.5" customHeight="1" x14ac:dyDescent="0.3">
      <c r="A150" s="23"/>
      <c r="B150" s="24" t="s">
        <v>159</v>
      </c>
      <c r="C150" s="25"/>
      <c r="D150" s="18"/>
      <c r="E150" s="18"/>
      <c r="F150" s="18"/>
      <c r="G150" s="19"/>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row>
    <row r="151" spans="1:250" s="20" customFormat="1" ht="16.5" customHeight="1" x14ac:dyDescent="0.3">
      <c r="A151" s="16"/>
      <c r="B151" s="24" t="s">
        <v>161</v>
      </c>
      <c r="C151" s="25"/>
      <c r="D151" s="18"/>
      <c r="E151" s="18"/>
      <c r="F151" s="18"/>
      <c r="G151" s="19"/>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row>
    <row r="152" spans="1:250" s="20" customFormat="1" ht="16.5" customHeight="1" x14ac:dyDescent="0.3">
      <c r="A152" s="23"/>
      <c r="B152" s="24" t="s">
        <v>190</v>
      </c>
      <c r="C152" s="25"/>
      <c r="D152" s="18"/>
      <c r="E152" s="18"/>
      <c r="F152" s="18"/>
      <c r="G152" s="19"/>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row>
    <row r="153" spans="1:250" s="20" customFormat="1" ht="16.5" customHeight="1" x14ac:dyDescent="0.3">
      <c r="A153" s="23"/>
      <c r="B153" s="24" t="s">
        <v>191</v>
      </c>
      <c r="C153" s="25"/>
      <c r="D153" s="18"/>
      <c r="E153" s="18"/>
      <c r="F153" s="18"/>
      <c r="G153" s="19"/>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row>
    <row r="154" spans="1:250" ht="16.5" customHeight="1" x14ac:dyDescent="0.3">
      <c r="A154" s="23"/>
      <c r="B154" s="24" t="s">
        <v>172</v>
      </c>
      <c r="C154" s="25"/>
      <c r="D154" s="18"/>
      <c r="E154" s="18"/>
      <c r="F154" s="18"/>
      <c r="G154" s="19"/>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c r="FX154" s="20"/>
      <c r="FY154" s="20"/>
      <c r="FZ154" s="20"/>
      <c r="GA154" s="20"/>
      <c r="GB154" s="20"/>
      <c r="GC154" s="20"/>
      <c r="GD154" s="20"/>
      <c r="GE154" s="20"/>
      <c r="GF154" s="20"/>
      <c r="GG154" s="20"/>
      <c r="GH154" s="20"/>
      <c r="GI154" s="20"/>
      <c r="GJ154" s="20"/>
      <c r="GK154" s="20"/>
      <c r="GL154" s="20"/>
      <c r="GM154" s="20"/>
      <c r="GN154" s="20"/>
      <c r="GO154" s="20"/>
      <c r="GP154" s="20"/>
      <c r="GQ154" s="20"/>
      <c r="GR154" s="20"/>
      <c r="GS154" s="20"/>
      <c r="GT154" s="20"/>
      <c r="GU154" s="20"/>
      <c r="GV154" s="20"/>
      <c r="GW154" s="20"/>
      <c r="GX154" s="20"/>
      <c r="GY154" s="20"/>
      <c r="GZ154" s="20"/>
      <c r="HA154" s="20"/>
      <c r="HB154" s="20"/>
      <c r="HC154" s="20"/>
      <c r="HD154" s="20"/>
      <c r="HE154" s="20"/>
      <c r="HF154" s="20"/>
      <c r="HG154" s="20"/>
      <c r="HH154" s="20"/>
      <c r="HI154" s="20"/>
      <c r="HJ154" s="20"/>
      <c r="HK154" s="20"/>
      <c r="HL154" s="20"/>
      <c r="HM154" s="20"/>
      <c r="HN154" s="20"/>
      <c r="HO154" s="20"/>
      <c r="HP154" s="20"/>
      <c r="HQ154" s="20"/>
      <c r="HR154" s="20"/>
      <c r="HS154" s="20"/>
      <c r="HT154" s="20"/>
      <c r="HU154" s="20"/>
      <c r="HV154" s="20"/>
      <c r="HW154" s="20"/>
      <c r="HX154" s="20"/>
      <c r="HY154" s="20"/>
      <c r="HZ154" s="20"/>
      <c r="IA154" s="20"/>
      <c r="IB154" s="20"/>
      <c r="IC154" s="20"/>
      <c r="ID154" s="20"/>
      <c r="IE154" s="20"/>
      <c r="IF154" s="20"/>
      <c r="IG154" s="20"/>
      <c r="IH154" s="20"/>
      <c r="II154" s="20"/>
      <c r="IK154" s="20"/>
      <c r="IL154" s="20"/>
      <c r="IM154" s="20"/>
      <c r="IN154" s="20"/>
      <c r="IO154" s="20"/>
      <c r="IP154" s="20"/>
    </row>
    <row r="155" spans="1:250" x14ac:dyDescent="0.3">
      <c r="A155" s="16"/>
      <c r="B155" s="24" t="s">
        <v>192</v>
      </c>
      <c r="C155" s="25">
        <f t="shared" ref="C155:E155" si="53">C156+C157</f>
        <v>0</v>
      </c>
      <c r="D155" s="25">
        <f t="shared" si="53"/>
        <v>0</v>
      </c>
      <c r="E155" s="25">
        <f t="shared" si="53"/>
        <v>0</v>
      </c>
      <c r="F155" s="25"/>
      <c r="G155" s="1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c r="FX155" s="20"/>
      <c r="FY155" s="20"/>
      <c r="FZ155" s="20"/>
      <c r="GA155" s="20"/>
      <c r="GB155" s="20"/>
      <c r="GC155" s="20"/>
      <c r="GD155" s="20"/>
      <c r="GE155" s="20"/>
      <c r="GF155" s="20"/>
      <c r="GG155" s="20"/>
      <c r="GH155" s="20"/>
      <c r="GI155" s="20"/>
      <c r="GJ155" s="20"/>
      <c r="GK155" s="20"/>
      <c r="GL155" s="20"/>
      <c r="GM155" s="20"/>
      <c r="GN155" s="20"/>
      <c r="GO155" s="20"/>
      <c r="GP155" s="20"/>
      <c r="GQ155" s="20"/>
      <c r="GR155" s="20"/>
      <c r="GS155" s="20"/>
      <c r="GT155" s="20"/>
      <c r="GU155" s="20"/>
      <c r="GV155" s="20"/>
      <c r="GW155" s="20"/>
      <c r="GX155" s="20"/>
      <c r="GY155" s="20"/>
      <c r="GZ155" s="20"/>
      <c r="HA155" s="20"/>
      <c r="HB155" s="20"/>
      <c r="HC155" s="20"/>
      <c r="HD155" s="20"/>
      <c r="HE155" s="20"/>
      <c r="HF155" s="20"/>
      <c r="HG155" s="20"/>
      <c r="HH155" s="20"/>
      <c r="HI155" s="20"/>
      <c r="HJ155" s="20"/>
      <c r="HK155" s="20"/>
      <c r="HL155" s="20"/>
      <c r="HM155" s="20"/>
      <c r="HN155" s="20"/>
      <c r="HO155" s="20"/>
      <c r="HP155" s="20"/>
      <c r="HQ155" s="20"/>
      <c r="HR155" s="20"/>
      <c r="HS155" s="20"/>
      <c r="HT155" s="20"/>
      <c r="HU155" s="20"/>
      <c r="HV155" s="20"/>
      <c r="HW155" s="20"/>
      <c r="HX155" s="20"/>
      <c r="HY155" s="20"/>
      <c r="HZ155" s="20"/>
      <c r="IA155" s="20"/>
      <c r="IB155" s="20"/>
      <c r="IC155" s="20"/>
      <c r="ID155" s="20"/>
      <c r="IE155" s="20"/>
      <c r="IF155" s="20"/>
      <c r="IG155" s="20"/>
      <c r="IH155" s="20"/>
      <c r="II155" s="20"/>
      <c r="IK155" s="20"/>
      <c r="IL155" s="20"/>
      <c r="IM155" s="20"/>
      <c r="IN155" s="20"/>
      <c r="IO155" s="20"/>
      <c r="IP155" s="20"/>
    </row>
    <row r="156" spans="1:250" x14ac:dyDescent="0.3">
      <c r="A156" s="23"/>
      <c r="B156" s="24" t="s">
        <v>159</v>
      </c>
      <c r="C156" s="25"/>
      <c r="D156" s="18"/>
      <c r="E156" s="18"/>
      <c r="F156" s="18"/>
      <c r="G156" s="1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c r="FN156" s="20"/>
      <c r="FO156" s="20"/>
      <c r="FP156" s="20"/>
      <c r="FQ156" s="20"/>
      <c r="FR156" s="20"/>
      <c r="FS156" s="20"/>
      <c r="FT156" s="20"/>
      <c r="FU156" s="20"/>
      <c r="FV156" s="20"/>
      <c r="FW156" s="20"/>
      <c r="FX156" s="20"/>
      <c r="FY156" s="20"/>
      <c r="FZ156" s="20"/>
      <c r="GA156" s="20"/>
      <c r="GB156" s="20"/>
      <c r="GC156" s="20"/>
      <c r="GD156" s="20"/>
      <c r="GE156" s="20"/>
      <c r="GF156" s="20"/>
      <c r="GG156" s="20"/>
      <c r="GH156" s="20"/>
      <c r="GI156" s="20"/>
      <c r="GJ156" s="20"/>
      <c r="GK156" s="20"/>
      <c r="GL156" s="20"/>
      <c r="GM156" s="20"/>
      <c r="GN156" s="20"/>
      <c r="GO156" s="20"/>
      <c r="GP156" s="20"/>
      <c r="GQ156" s="20"/>
      <c r="GR156" s="20"/>
      <c r="GS156" s="20"/>
      <c r="GT156" s="20"/>
      <c r="GU156" s="20"/>
      <c r="GV156" s="20"/>
      <c r="GW156" s="20"/>
      <c r="GX156" s="20"/>
      <c r="GY156" s="20"/>
      <c r="GZ156" s="20"/>
      <c r="HA156" s="20"/>
      <c r="HB156" s="20"/>
      <c r="HC156" s="20"/>
      <c r="HD156" s="20"/>
      <c r="HE156" s="20"/>
      <c r="HF156" s="20"/>
      <c r="HG156" s="20"/>
      <c r="HH156" s="20"/>
      <c r="HI156" s="20"/>
      <c r="HJ156" s="20"/>
      <c r="HK156" s="20"/>
      <c r="HL156" s="20"/>
      <c r="HM156" s="20"/>
      <c r="HN156" s="20"/>
      <c r="HO156" s="20"/>
      <c r="HP156" s="20"/>
      <c r="HQ156" s="20"/>
      <c r="HR156" s="20"/>
      <c r="HS156" s="20"/>
      <c r="HT156" s="20"/>
      <c r="HU156" s="20"/>
      <c r="HV156" s="20"/>
      <c r="HW156" s="20"/>
      <c r="HX156" s="20"/>
      <c r="HY156" s="20"/>
      <c r="HZ156" s="20"/>
      <c r="IA156" s="20"/>
      <c r="IB156" s="20"/>
      <c r="IC156" s="20"/>
      <c r="ID156" s="20"/>
      <c r="IE156" s="20"/>
      <c r="IF156" s="20"/>
      <c r="IG156" s="20"/>
      <c r="IH156" s="20"/>
      <c r="II156" s="20"/>
    </row>
    <row r="157" spans="1:250" ht="60" x14ac:dyDescent="0.3">
      <c r="A157" s="23"/>
      <c r="B157" s="24" t="s">
        <v>161</v>
      </c>
      <c r="C157" s="25"/>
      <c r="D157" s="18"/>
      <c r="E157" s="18"/>
      <c r="F157" s="18"/>
      <c r="G157" s="1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R157" s="20"/>
      <c r="FS157" s="20"/>
      <c r="FT157" s="20"/>
      <c r="FU157" s="20"/>
      <c r="FV157" s="20"/>
      <c r="FW157" s="20"/>
      <c r="FX157" s="20"/>
      <c r="FY157" s="20"/>
      <c r="FZ157" s="20"/>
      <c r="GA157" s="20"/>
      <c r="GB157" s="20"/>
      <c r="GC157" s="20"/>
      <c r="GD157" s="20"/>
      <c r="GE157" s="20"/>
      <c r="GF157" s="20"/>
      <c r="GG157" s="20"/>
      <c r="GH157" s="20"/>
      <c r="GI157" s="20"/>
      <c r="GJ157" s="20"/>
      <c r="GK157" s="20"/>
      <c r="GL157" s="20"/>
      <c r="GM157" s="20"/>
      <c r="GN157" s="20"/>
      <c r="GO157" s="20"/>
      <c r="GP157" s="20"/>
      <c r="GQ157" s="20"/>
      <c r="GR157" s="20"/>
      <c r="GS157" s="20"/>
      <c r="GT157" s="20"/>
      <c r="GU157" s="20"/>
      <c r="GV157" s="20"/>
      <c r="GW157" s="20"/>
      <c r="GX157" s="20"/>
      <c r="GY157" s="20"/>
      <c r="GZ157" s="20"/>
      <c r="HA157" s="20"/>
      <c r="HB157" s="20"/>
      <c r="HC157" s="20"/>
      <c r="HD157" s="20"/>
      <c r="HE157" s="20"/>
      <c r="HF157" s="20"/>
      <c r="HG157" s="20"/>
      <c r="HH157" s="20"/>
      <c r="HI157" s="20"/>
      <c r="HJ157" s="20"/>
      <c r="HK157" s="20"/>
      <c r="HL157" s="20"/>
      <c r="HM157" s="20"/>
      <c r="HN157" s="20"/>
      <c r="HO157" s="20"/>
      <c r="HP157" s="20"/>
      <c r="HQ157" s="20"/>
      <c r="HR157" s="20"/>
      <c r="HS157" s="20"/>
      <c r="HT157" s="20"/>
      <c r="HU157" s="20"/>
      <c r="HV157" s="20"/>
      <c r="HW157" s="20"/>
      <c r="HX157" s="20"/>
      <c r="HY157" s="20"/>
      <c r="HZ157" s="20"/>
      <c r="IA157" s="20"/>
      <c r="IB157" s="20"/>
      <c r="IC157" s="20"/>
      <c r="ID157" s="20"/>
      <c r="IE157" s="20"/>
      <c r="IF157" s="20"/>
      <c r="IG157" s="20"/>
      <c r="IH157" s="20"/>
      <c r="II157" s="20"/>
    </row>
    <row r="158" spans="1:250" ht="45" x14ac:dyDescent="0.3">
      <c r="A158" s="23"/>
      <c r="B158" s="42" t="s">
        <v>299</v>
      </c>
      <c r="C158" s="25"/>
      <c r="D158" s="18"/>
      <c r="E158" s="18"/>
      <c r="F158" s="18"/>
      <c r="G158" s="1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R158" s="20"/>
      <c r="FS158" s="20"/>
      <c r="FT158" s="20"/>
      <c r="FU158" s="20"/>
      <c r="FV158" s="20"/>
      <c r="FW158" s="20"/>
      <c r="FX158" s="20"/>
      <c r="FY158" s="20"/>
      <c r="FZ158" s="20"/>
      <c r="GA158" s="20"/>
      <c r="GB158" s="20"/>
      <c r="GC158" s="20"/>
      <c r="GD158" s="20"/>
      <c r="GE158" s="20"/>
      <c r="GF158" s="20"/>
      <c r="GG158" s="20"/>
      <c r="GH158" s="20"/>
      <c r="GI158" s="20"/>
      <c r="GJ158" s="20"/>
      <c r="GK158" s="20"/>
      <c r="GL158" s="20"/>
      <c r="GM158" s="20"/>
      <c r="GN158" s="20"/>
      <c r="GO158" s="20"/>
      <c r="GP158" s="20"/>
      <c r="GQ158" s="20"/>
      <c r="GR158" s="20"/>
      <c r="GS158" s="20"/>
      <c r="GT158" s="20"/>
      <c r="GU158" s="20"/>
      <c r="GV158" s="20"/>
      <c r="GW158" s="20"/>
      <c r="GX158" s="20"/>
      <c r="GY158" s="20"/>
      <c r="GZ158" s="20"/>
      <c r="HA158" s="20"/>
      <c r="HB158" s="20"/>
      <c r="HC158" s="20"/>
      <c r="HD158" s="20"/>
      <c r="HE158" s="20"/>
      <c r="HF158" s="20"/>
      <c r="HG158" s="20"/>
      <c r="HH158" s="20"/>
      <c r="HI158" s="20"/>
      <c r="HJ158" s="20"/>
      <c r="HK158" s="20"/>
      <c r="HL158" s="20"/>
      <c r="HM158" s="20"/>
      <c r="HN158" s="20"/>
      <c r="HO158" s="20"/>
      <c r="HP158" s="20"/>
      <c r="HQ158" s="20"/>
      <c r="HR158" s="20"/>
      <c r="HS158" s="20"/>
      <c r="HT158" s="20"/>
      <c r="HU158" s="20"/>
      <c r="HV158" s="20"/>
      <c r="HW158" s="20"/>
      <c r="HX158" s="20"/>
      <c r="HY158" s="20"/>
      <c r="HZ158" s="20"/>
      <c r="IA158" s="20"/>
      <c r="IB158" s="20"/>
      <c r="IC158" s="20"/>
      <c r="ID158" s="20"/>
      <c r="IE158" s="20"/>
      <c r="IF158" s="20"/>
      <c r="IG158" s="20"/>
      <c r="IH158" s="20"/>
      <c r="II158" s="20"/>
    </row>
    <row r="159" spans="1:250" ht="30" x14ac:dyDescent="0.3">
      <c r="A159" s="23"/>
      <c r="B159" s="42" t="s">
        <v>193</v>
      </c>
      <c r="C159" s="25"/>
      <c r="D159" s="18"/>
      <c r="E159" s="18"/>
      <c r="F159" s="18"/>
      <c r="G159" s="1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c r="GN159" s="20"/>
      <c r="GO159" s="20"/>
      <c r="GP159" s="20"/>
      <c r="GQ159" s="20"/>
      <c r="GR159" s="20"/>
      <c r="GS159" s="20"/>
      <c r="GT159" s="20"/>
      <c r="GU159" s="20"/>
      <c r="GV159" s="20"/>
      <c r="GW159" s="20"/>
      <c r="GX159" s="20"/>
      <c r="GY159" s="20"/>
      <c r="GZ159" s="20"/>
      <c r="HA159" s="20"/>
      <c r="HB159" s="20"/>
      <c r="HC159" s="20"/>
      <c r="HD159" s="20"/>
      <c r="HE159" s="20"/>
      <c r="HF159" s="20"/>
      <c r="HG159" s="20"/>
      <c r="HH159" s="20"/>
      <c r="HI159" s="20"/>
      <c r="HJ159" s="20"/>
      <c r="HK159" s="20"/>
      <c r="HL159" s="20"/>
      <c r="HM159" s="20"/>
      <c r="HN159" s="20"/>
      <c r="HO159" s="20"/>
      <c r="HP159" s="20"/>
      <c r="HQ159" s="20"/>
      <c r="HR159" s="20"/>
      <c r="HS159" s="20"/>
      <c r="HT159" s="20"/>
      <c r="HU159" s="20"/>
      <c r="HV159" s="20"/>
      <c r="HW159" s="20"/>
      <c r="HX159" s="20"/>
      <c r="HY159" s="20"/>
      <c r="HZ159" s="20"/>
      <c r="IA159" s="20"/>
      <c r="IB159" s="20"/>
      <c r="IC159" s="20"/>
      <c r="ID159" s="20"/>
      <c r="IE159" s="20"/>
      <c r="IF159" s="20"/>
      <c r="IG159" s="20"/>
      <c r="IH159" s="20"/>
      <c r="II159" s="20"/>
      <c r="IJ159" s="20"/>
    </row>
    <row r="160" spans="1:250" s="20" customFormat="1" ht="30" x14ac:dyDescent="0.3">
      <c r="A160" s="23"/>
      <c r="B160" s="43" t="s">
        <v>194</v>
      </c>
      <c r="C160" s="25">
        <f t="shared" ref="C160:E160" si="54">C161+C164+C165+C168</f>
        <v>0</v>
      </c>
      <c r="D160" s="25">
        <f t="shared" si="54"/>
        <v>0</v>
      </c>
      <c r="E160" s="25">
        <f t="shared" si="54"/>
        <v>0</v>
      </c>
      <c r="F160" s="25"/>
      <c r="G160" s="19"/>
      <c r="IK160" s="4"/>
      <c r="IL160" s="4"/>
      <c r="IM160" s="4"/>
      <c r="IN160" s="4"/>
      <c r="IO160" s="4"/>
      <c r="IP160" s="4"/>
    </row>
    <row r="161" spans="1:250" s="20" customFormat="1" x14ac:dyDescent="0.3">
      <c r="A161" s="23"/>
      <c r="B161" s="44" t="s">
        <v>195</v>
      </c>
      <c r="C161" s="25">
        <f t="shared" ref="C161:E161" si="55">C162+C163</f>
        <v>0</v>
      </c>
      <c r="D161" s="25">
        <f t="shared" si="55"/>
        <v>0</v>
      </c>
      <c r="E161" s="25">
        <f t="shared" si="55"/>
        <v>0</v>
      </c>
      <c r="F161" s="25"/>
      <c r="G161" s="19"/>
      <c r="IK161" s="4"/>
      <c r="IL161" s="4"/>
      <c r="IM161" s="4"/>
      <c r="IN161" s="4"/>
      <c r="IO161" s="4"/>
      <c r="IP161" s="4"/>
    </row>
    <row r="162" spans="1:250" x14ac:dyDescent="0.3">
      <c r="A162" s="23"/>
      <c r="B162" s="44" t="s">
        <v>159</v>
      </c>
      <c r="C162" s="25"/>
      <c r="D162" s="18"/>
      <c r="E162" s="18"/>
      <c r="F162" s="1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R162" s="20"/>
      <c r="FS162" s="20"/>
      <c r="FT162" s="20"/>
      <c r="FU162" s="20"/>
      <c r="FV162" s="20"/>
      <c r="FW162" s="20"/>
      <c r="FX162" s="20"/>
      <c r="FY162" s="20"/>
      <c r="FZ162" s="20"/>
      <c r="GA162" s="20"/>
      <c r="GB162" s="20"/>
      <c r="GC162" s="20"/>
      <c r="GD162" s="20"/>
      <c r="GE162" s="20"/>
      <c r="GF162" s="20"/>
      <c r="GG162" s="20"/>
      <c r="GH162" s="20"/>
      <c r="GI162" s="20"/>
      <c r="GJ162" s="20"/>
      <c r="GK162" s="20"/>
      <c r="GL162" s="20"/>
      <c r="GM162" s="20"/>
      <c r="GN162" s="20"/>
      <c r="GO162" s="20"/>
      <c r="GP162" s="20"/>
      <c r="GQ162" s="20"/>
      <c r="GR162" s="20"/>
      <c r="GS162" s="20"/>
      <c r="GT162" s="20"/>
      <c r="GU162" s="20"/>
      <c r="GV162" s="20"/>
      <c r="GW162" s="20"/>
      <c r="GX162" s="20"/>
      <c r="GY162" s="20"/>
      <c r="GZ162" s="20"/>
      <c r="HA162" s="20"/>
      <c r="HB162" s="20"/>
      <c r="HC162" s="20"/>
      <c r="HD162" s="20"/>
      <c r="HE162" s="20"/>
      <c r="HF162" s="20"/>
      <c r="HG162" s="20"/>
      <c r="HH162" s="20"/>
      <c r="HI162" s="20"/>
      <c r="HJ162" s="20"/>
      <c r="HK162" s="20"/>
      <c r="HL162" s="20"/>
      <c r="HM162" s="20"/>
      <c r="HN162" s="20"/>
      <c r="HO162" s="20"/>
      <c r="HP162" s="20"/>
      <c r="HQ162" s="20"/>
      <c r="HR162" s="20"/>
      <c r="HS162" s="20"/>
      <c r="HT162" s="20"/>
      <c r="HU162" s="20"/>
      <c r="HV162" s="20"/>
      <c r="HW162" s="20"/>
      <c r="HX162" s="20"/>
      <c r="HY162" s="20"/>
      <c r="HZ162" s="20"/>
      <c r="IA162" s="20"/>
      <c r="IB162" s="20"/>
      <c r="IC162" s="20"/>
      <c r="ID162" s="20"/>
      <c r="IE162" s="20"/>
      <c r="IF162" s="20"/>
      <c r="IG162" s="20"/>
      <c r="IH162" s="20"/>
      <c r="II162" s="20"/>
      <c r="IJ162" s="20"/>
      <c r="IK162" s="20"/>
      <c r="IL162" s="20"/>
      <c r="IM162" s="20"/>
      <c r="IN162" s="20"/>
      <c r="IO162" s="20"/>
      <c r="IP162" s="20"/>
    </row>
    <row r="163" spans="1:250" ht="60" x14ac:dyDescent="0.3">
      <c r="A163" s="16"/>
      <c r="B163" s="44" t="s">
        <v>161</v>
      </c>
      <c r="C163" s="25"/>
      <c r="D163" s="18"/>
      <c r="E163" s="18"/>
      <c r="F163" s="1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0"/>
      <c r="GU163" s="20"/>
      <c r="GV163" s="20"/>
      <c r="GW163" s="20"/>
      <c r="GX163" s="20"/>
      <c r="GY163" s="20"/>
      <c r="GZ163" s="20"/>
      <c r="HA163" s="20"/>
      <c r="HB163" s="20"/>
      <c r="HC163" s="20"/>
      <c r="HD163" s="20"/>
      <c r="HE163" s="20"/>
      <c r="HF163" s="20"/>
      <c r="HG163" s="20"/>
      <c r="HH163" s="20"/>
      <c r="HI163" s="20"/>
      <c r="HJ163" s="20"/>
      <c r="HK163" s="20"/>
      <c r="HL163" s="20"/>
      <c r="HM163" s="20"/>
      <c r="HN163" s="20"/>
      <c r="HO163" s="20"/>
      <c r="HP163" s="20"/>
      <c r="HQ163" s="20"/>
      <c r="HR163" s="20"/>
      <c r="HS163" s="20"/>
      <c r="HT163" s="20"/>
      <c r="HU163" s="20"/>
      <c r="HV163" s="20"/>
      <c r="HW163" s="20"/>
      <c r="HX163" s="20"/>
      <c r="HY163" s="20"/>
      <c r="HZ163" s="20"/>
      <c r="IA163" s="20"/>
      <c r="IB163" s="20"/>
      <c r="IC163" s="20"/>
      <c r="ID163" s="20"/>
      <c r="IE163" s="20"/>
      <c r="IF163" s="20"/>
      <c r="IG163" s="20"/>
      <c r="IH163" s="20"/>
      <c r="II163" s="20"/>
      <c r="IJ163" s="20"/>
      <c r="IK163" s="20"/>
      <c r="IL163" s="20"/>
      <c r="IM163" s="20"/>
      <c r="IN163" s="20"/>
      <c r="IO163" s="20"/>
      <c r="IP163" s="20"/>
    </row>
    <row r="164" spans="1:250" ht="30" x14ac:dyDescent="0.3">
      <c r="A164" s="16"/>
      <c r="B164" s="44" t="s">
        <v>196</v>
      </c>
      <c r="C164" s="25"/>
      <c r="D164" s="18"/>
      <c r="E164" s="18"/>
      <c r="F164" s="1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0"/>
      <c r="GU164" s="20"/>
      <c r="GV164" s="20"/>
      <c r="GW164" s="20"/>
      <c r="GX164" s="20"/>
      <c r="GY164" s="20"/>
      <c r="GZ164" s="20"/>
      <c r="HA164" s="20"/>
      <c r="HB164" s="20"/>
      <c r="HC164" s="20"/>
      <c r="HD164" s="20"/>
      <c r="HE164" s="20"/>
      <c r="HF164" s="20"/>
      <c r="HG164" s="20"/>
      <c r="HH164" s="20"/>
      <c r="HI164" s="20"/>
      <c r="HJ164" s="20"/>
      <c r="HK164" s="20"/>
      <c r="HL164" s="20"/>
      <c r="HM164" s="20"/>
      <c r="HN164" s="20"/>
      <c r="HO164" s="20"/>
      <c r="HP164" s="20"/>
      <c r="HQ164" s="20"/>
      <c r="HR164" s="20"/>
      <c r="HS164" s="20"/>
      <c r="HT164" s="20"/>
      <c r="HU164" s="20"/>
      <c r="HV164" s="20"/>
      <c r="HW164" s="20"/>
      <c r="HX164" s="20"/>
      <c r="HY164" s="20"/>
      <c r="HZ164" s="20"/>
      <c r="IA164" s="20"/>
      <c r="IB164" s="20"/>
      <c r="IC164" s="20"/>
      <c r="ID164" s="20"/>
      <c r="IE164" s="20"/>
      <c r="IF164" s="20"/>
      <c r="IG164" s="20"/>
      <c r="IH164" s="20"/>
      <c r="II164" s="20"/>
      <c r="IJ164" s="20"/>
    </row>
    <row r="165" spans="1:250" ht="30" x14ac:dyDescent="0.3">
      <c r="A165" s="16"/>
      <c r="B165" s="44" t="s">
        <v>197</v>
      </c>
      <c r="C165" s="25">
        <f t="shared" ref="C165:E165" si="56">C166+C167</f>
        <v>0</v>
      </c>
      <c r="D165" s="25">
        <f t="shared" si="56"/>
        <v>0</v>
      </c>
      <c r="E165" s="25">
        <f t="shared" si="56"/>
        <v>0</v>
      </c>
      <c r="F165" s="2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c r="FX165" s="20"/>
      <c r="FY165" s="20"/>
      <c r="FZ165" s="20"/>
      <c r="GA165" s="20"/>
      <c r="GB165" s="20"/>
      <c r="GC165" s="20"/>
      <c r="GD165" s="20"/>
      <c r="GE165" s="20"/>
      <c r="GF165" s="20"/>
      <c r="GG165" s="20"/>
      <c r="GH165" s="20"/>
      <c r="GI165" s="20"/>
      <c r="GJ165" s="20"/>
      <c r="GK165" s="20"/>
      <c r="GL165" s="20"/>
      <c r="GM165" s="20"/>
      <c r="GN165" s="20"/>
      <c r="GO165" s="20"/>
      <c r="GP165" s="20"/>
      <c r="GQ165" s="20"/>
      <c r="GR165" s="20"/>
      <c r="GS165" s="20"/>
      <c r="GT165" s="20"/>
      <c r="GU165" s="20"/>
      <c r="GV165" s="20"/>
      <c r="GW165" s="20"/>
      <c r="GX165" s="20"/>
      <c r="GY165" s="20"/>
      <c r="GZ165" s="20"/>
      <c r="HA165" s="20"/>
      <c r="HB165" s="20"/>
      <c r="HC165" s="20"/>
      <c r="HD165" s="20"/>
      <c r="HE165" s="20"/>
      <c r="HF165" s="20"/>
      <c r="HG165" s="20"/>
      <c r="HH165" s="20"/>
      <c r="HI165" s="20"/>
      <c r="HJ165" s="20"/>
      <c r="HK165" s="20"/>
      <c r="HL165" s="20"/>
      <c r="HM165" s="20"/>
      <c r="HN165" s="20"/>
      <c r="HO165" s="20"/>
      <c r="HP165" s="20"/>
      <c r="HQ165" s="20"/>
      <c r="HR165" s="20"/>
      <c r="HS165" s="20"/>
      <c r="HT165" s="20"/>
      <c r="HU165" s="20"/>
      <c r="HV165" s="20"/>
      <c r="HW165" s="20"/>
      <c r="HX165" s="20"/>
      <c r="HY165" s="20"/>
      <c r="HZ165" s="20"/>
      <c r="IA165" s="20"/>
      <c r="IB165" s="20"/>
      <c r="IC165" s="20"/>
      <c r="ID165" s="20"/>
      <c r="IE165" s="20"/>
      <c r="IF165" s="20"/>
      <c r="IG165" s="20"/>
      <c r="IH165" s="20"/>
      <c r="II165" s="20"/>
      <c r="IJ165" s="20"/>
    </row>
    <row r="166" spans="1:250" x14ac:dyDescent="0.3">
      <c r="A166" s="16"/>
      <c r="B166" s="44" t="s">
        <v>159</v>
      </c>
      <c r="C166" s="25"/>
      <c r="D166" s="18"/>
      <c r="E166" s="18"/>
      <c r="F166" s="1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s="20"/>
      <c r="HE166" s="20"/>
      <c r="HF166" s="20"/>
      <c r="HG166" s="20"/>
      <c r="HH166" s="20"/>
      <c r="HI166" s="20"/>
      <c r="HJ166" s="20"/>
      <c r="HK166" s="20"/>
      <c r="HL166" s="20"/>
      <c r="HM166" s="20"/>
      <c r="HN166" s="20"/>
      <c r="HO166" s="20"/>
      <c r="HP166" s="20"/>
      <c r="HQ166" s="20"/>
      <c r="HR166" s="20"/>
      <c r="HS166" s="20"/>
      <c r="HT166" s="20"/>
      <c r="HU166" s="20"/>
      <c r="HV166" s="20"/>
      <c r="HW166" s="20"/>
      <c r="HX166" s="20"/>
      <c r="HY166" s="20"/>
      <c r="HZ166" s="20"/>
      <c r="IA166" s="20"/>
      <c r="IB166" s="20"/>
      <c r="IC166" s="20"/>
      <c r="ID166" s="20"/>
      <c r="IE166" s="20"/>
      <c r="IF166" s="20"/>
      <c r="IG166" s="20"/>
      <c r="IH166" s="20"/>
      <c r="II166" s="20"/>
      <c r="IJ166" s="20"/>
    </row>
    <row r="167" spans="1:250" ht="60" x14ac:dyDescent="0.3">
      <c r="A167" s="23"/>
      <c r="B167" s="44" t="s">
        <v>161</v>
      </c>
      <c r="C167" s="25"/>
      <c r="D167" s="18"/>
      <c r="E167" s="18"/>
      <c r="F167" s="1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0"/>
      <c r="GU167" s="20"/>
      <c r="GV167" s="20"/>
      <c r="GW167" s="20"/>
      <c r="GX167" s="20"/>
      <c r="GY167" s="20"/>
      <c r="GZ167" s="20"/>
      <c r="HA167" s="20"/>
      <c r="HB167" s="20"/>
      <c r="HC167" s="20"/>
      <c r="HD167" s="20"/>
      <c r="HE167" s="20"/>
      <c r="HF167" s="20"/>
      <c r="HG167" s="20"/>
      <c r="HH167" s="20"/>
      <c r="HI167" s="20"/>
      <c r="HJ167" s="20"/>
      <c r="HK167" s="20"/>
      <c r="HL167" s="20"/>
      <c r="HM167" s="20"/>
      <c r="HN167" s="20"/>
      <c r="HO167" s="20"/>
      <c r="HP167" s="20"/>
      <c r="HQ167" s="20"/>
      <c r="HR167" s="20"/>
      <c r="HS167" s="20"/>
      <c r="HT167" s="20"/>
      <c r="HU167" s="20"/>
      <c r="HV167" s="20"/>
      <c r="HW167" s="20"/>
      <c r="HX167" s="20"/>
      <c r="HY167" s="20"/>
      <c r="HZ167" s="20"/>
      <c r="IA167" s="20"/>
      <c r="IB167" s="20"/>
      <c r="IC167" s="20"/>
      <c r="ID167" s="20"/>
      <c r="IE167" s="20"/>
      <c r="IF167" s="20"/>
      <c r="IG167" s="20"/>
      <c r="IH167" s="20"/>
      <c r="II167" s="20"/>
      <c r="IJ167" s="20"/>
    </row>
    <row r="168" spans="1:250" ht="30.2" customHeight="1" x14ac:dyDescent="0.3">
      <c r="A168" s="23"/>
      <c r="B168" s="44" t="s">
        <v>198</v>
      </c>
      <c r="C168" s="25"/>
      <c r="D168" s="18"/>
      <c r="E168" s="18"/>
      <c r="F168" s="1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0"/>
      <c r="GU168" s="20"/>
      <c r="GV168" s="20"/>
      <c r="GW168" s="20"/>
      <c r="GX168" s="20"/>
      <c r="GY168" s="20"/>
      <c r="GZ168" s="20"/>
      <c r="HA168" s="20"/>
      <c r="HB168" s="20"/>
      <c r="HC168" s="20"/>
      <c r="HD168" s="20"/>
      <c r="HE168" s="20"/>
      <c r="HF168" s="20"/>
      <c r="HG168" s="20"/>
      <c r="HH168" s="20"/>
      <c r="HI168" s="20"/>
      <c r="HJ168" s="20"/>
      <c r="HK168" s="20"/>
      <c r="HL168" s="20"/>
      <c r="HM168" s="20"/>
      <c r="HN168" s="20"/>
      <c r="HO168" s="20"/>
      <c r="HP168" s="20"/>
      <c r="HQ168" s="20"/>
      <c r="HR168" s="20"/>
      <c r="HS168" s="20"/>
      <c r="HT168" s="20"/>
      <c r="HU168" s="20"/>
      <c r="HV168" s="20"/>
      <c r="HW168" s="20"/>
      <c r="HX168" s="20"/>
      <c r="HY168" s="20"/>
      <c r="HZ168" s="20"/>
      <c r="IA168" s="20"/>
      <c r="IB168" s="20"/>
      <c r="IC168" s="20"/>
      <c r="ID168" s="20"/>
      <c r="IE168" s="20"/>
      <c r="IF168" s="20"/>
      <c r="IG168" s="20"/>
      <c r="IH168" s="20"/>
      <c r="II168" s="20"/>
      <c r="IJ168" s="20"/>
    </row>
    <row r="169" spans="1:250" ht="16.5" customHeight="1" x14ac:dyDescent="0.3">
      <c r="A169" s="23"/>
      <c r="B169" s="27" t="s">
        <v>152</v>
      </c>
      <c r="C169" s="25"/>
      <c r="D169" s="18"/>
      <c r="E169" s="18"/>
      <c r="F169" s="1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c r="HX169" s="20"/>
      <c r="HY169" s="20"/>
      <c r="HZ169" s="20"/>
      <c r="IA169" s="20"/>
      <c r="IB169" s="20"/>
      <c r="IC169" s="20"/>
      <c r="ID169" s="20"/>
      <c r="IE169" s="20"/>
      <c r="IF169" s="20"/>
      <c r="IG169" s="20"/>
      <c r="IH169" s="20"/>
      <c r="II169" s="20"/>
      <c r="IJ169" s="20"/>
    </row>
    <row r="170" spans="1:250" x14ac:dyDescent="0.3">
      <c r="A170" s="16" t="s">
        <v>199</v>
      </c>
      <c r="B170" s="27" t="s">
        <v>200</v>
      </c>
      <c r="C170" s="18">
        <f t="shared" ref="C170:E170" si="57">C171+C172</f>
        <v>0</v>
      </c>
      <c r="D170" s="18">
        <f t="shared" si="57"/>
        <v>0</v>
      </c>
      <c r="E170" s="18">
        <f t="shared" si="57"/>
        <v>0</v>
      </c>
      <c r="F170" s="1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c r="HX170" s="20"/>
      <c r="HY170" s="20"/>
      <c r="HZ170" s="20"/>
      <c r="IA170" s="20"/>
      <c r="IB170" s="20"/>
      <c r="IC170" s="20"/>
      <c r="ID170" s="20"/>
      <c r="IE170" s="20"/>
      <c r="IF170" s="20"/>
      <c r="IG170" s="20"/>
      <c r="IH170" s="20"/>
      <c r="II170" s="20"/>
      <c r="IJ170" s="20"/>
    </row>
    <row r="171" spans="1:250" ht="16.5" customHeight="1" x14ac:dyDescent="0.3">
      <c r="A171" s="16"/>
      <c r="B171" s="27" t="s">
        <v>159</v>
      </c>
      <c r="C171" s="18"/>
      <c r="D171" s="18"/>
      <c r="E171" s="18"/>
      <c r="F171" s="1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s="20"/>
      <c r="HE171" s="20"/>
      <c r="HF171" s="20"/>
      <c r="HG171" s="20"/>
      <c r="HH171" s="20"/>
      <c r="HI171" s="20"/>
      <c r="HJ171" s="20"/>
      <c r="HK171" s="20"/>
      <c r="HL171" s="20"/>
      <c r="HM171" s="20"/>
      <c r="HN171" s="20"/>
      <c r="HO171" s="20"/>
      <c r="HP171" s="20"/>
      <c r="HQ171" s="20"/>
      <c r="HR171" s="20"/>
      <c r="HS171" s="20"/>
      <c r="HT171" s="20"/>
      <c r="HU171" s="20"/>
      <c r="HV171" s="20"/>
      <c r="HW171" s="20"/>
      <c r="HX171" s="20"/>
      <c r="HY171" s="20"/>
      <c r="HZ171" s="20"/>
      <c r="IA171" s="20"/>
      <c r="IB171" s="20"/>
      <c r="IC171" s="20"/>
      <c r="ID171" s="20"/>
      <c r="IE171" s="20"/>
      <c r="IF171" s="20"/>
      <c r="IG171" s="20"/>
      <c r="IH171" s="20"/>
      <c r="II171" s="20"/>
      <c r="IJ171" s="20"/>
    </row>
    <row r="172" spans="1:250" ht="60" x14ac:dyDescent="0.3">
      <c r="A172" s="16"/>
      <c r="B172" s="27" t="s">
        <v>161</v>
      </c>
      <c r="C172" s="18"/>
      <c r="D172" s="18"/>
      <c r="E172" s="18"/>
      <c r="F172" s="1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s="20"/>
      <c r="HE172" s="20"/>
      <c r="HF172" s="20"/>
      <c r="HG172" s="20"/>
      <c r="HH172" s="20"/>
      <c r="HI172" s="20"/>
      <c r="HJ172" s="20"/>
      <c r="HK172" s="20"/>
      <c r="HL172" s="20"/>
      <c r="HM172" s="20"/>
      <c r="HN172" s="20"/>
      <c r="HO172" s="20"/>
      <c r="HP172" s="20"/>
      <c r="HQ172" s="20"/>
      <c r="HR172" s="20"/>
      <c r="HS172" s="20"/>
      <c r="HT172" s="20"/>
      <c r="HU172" s="20"/>
      <c r="HV172" s="20"/>
      <c r="HW172" s="20"/>
      <c r="HX172" s="20"/>
      <c r="HY172" s="20"/>
      <c r="HZ172" s="20"/>
      <c r="IA172" s="20"/>
      <c r="IB172" s="20"/>
      <c r="IC172" s="20"/>
      <c r="ID172" s="20"/>
      <c r="IE172" s="20"/>
      <c r="IF172" s="20"/>
      <c r="IG172" s="20"/>
      <c r="IH172" s="20"/>
      <c r="II172" s="20"/>
      <c r="IJ172" s="20"/>
    </row>
    <row r="173" spans="1:250" ht="16.5" customHeight="1" x14ac:dyDescent="0.3">
      <c r="A173" s="23"/>
      <c r="B173" s="27" t="s">
        <v>152</v>
      </c>
      <c r="C173" s="18"/>
      <c r="D173" s="18"/>
      <c r="E173" s="18"/>
      <c r="F173" s="18"/>
      <c r="G173" s="19"/>
      <c r="H173" s="20"/>
      <c r="IJ173" s="20"/>
    </row>
    <row r="174" spans="1:250" x14ac:dyDescent="0.3">
      <c r="A174" s="23" t="s">
        <v>201</v>
      </c>
      <c r="B174" s="27" t="s">
        <v>202</v>
      </c>
      <c r="C174" s="25">
        <f t="shared" ref="C174:E174" si="58">C175+C176</f>
        <v>0</v>
      </c>
      <c r="D174" s="25">
        <f t="shared" si="58"/>
        <v>0</v>
      </c>
      <c r="E174" s="25">
        <f t="shared" si="58"/>
        <v>0</v>
      </c>
      <c r="F174" s="25"/>
      <c r="G174" s="19"/>
      <c r="IJ174" s="20"/>
    </row>
    <row r="175" spans="1:250" x14ac:dyDescent="0.3">
      <c r="A175" s="23"/>
      <c r="B175" s="27" t="s">
        <v>159</v>
      </c>
      <c r="C175" s="25"/>
      <c r="D175" s="18"/>
      <c r="E175" s="18"/>
      <c r="F175" s="18"/>
      <c r="G175" s="19"/>
      <c r="IJ175" s="20"/>
    </row>
    <row r="176" spans="1:250" ht="60" x14ac:dyDescent="0.3">
      <c r="A176" s="23"/>
      <c r="B176" s="27" t="s">
        <v>161</v>
      </c>
      <c r="C176" s="25"/>
      <c r="D176" s="18"/>
      <c r="E176" s="18"/>
      <c r="F176" s="18"/>
      <c r="G176" s="19"/>
      <c r="IJ176" s="20"/>
    </row>
    <row r="177" spans="1:244" x14ac:dyDescent="0.3">
      <c r="A177" s="23"/>
      <c r="B177" s="27" t="s">
        <v>152</v>
      </c>
      <c r="C177" s="25"/>
      <c r="D177" s="18"/>
      <c r="E177" s="18"/>
      <c r="F177" s="18"/>
      <c r="G177" s="19"/>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0"/>
      <c r="GU177" s="20"/>
      <c r="GV177" s="20"/>
      <c r="GW177" s="20"/>
      <c r="GX177" s="20"/>
      <c r="GY177" s="20"/>
      <c r="GZ177" s="20"/>
      <c r="HA177" s="20"/>
      <c r="HB177" s="20"/>
      <c r="HC177" s="20"/>
      <c r="HD177" s="20"/>
      <c r="HE177" s="20"/>
      <c r="HF177" s="20"/>
      <c r="HG177" s="20"/>
      <c r="HH177" s="20"/>
      <c r="HI177" s="20"/>
      <c r="HJ177" s="20"/>
      <c r="HK177" s="20"/>
      <c r="HL177" s="20"/>
      <c r="HM177" s="20"/>
      <c r="HN177" s="20"/>
      <c r="HO177" s="20"/>
      <c r="HP177" s="20"/>
      <c r="HQ177" s="20"/>
      <c r="HR177" s="20"/>
      <c r="HS177" s="20"/>
      <c r="HT177" s="20"/>
      <c r="HU177" s="20"/>
      <c r="HV177" s="20"/>
      <c r="HW177" s="20"/>
      <c r="HX177" s="20"/>
      <c r="HY177" s="20"/>
      <c r="HZ177" s="20"/>
      <c r="IA177" s="20"/>
      <c r="IB177" s="20"/>
      <c r="IC177" s="20"/>
      <c r="ID177" s="20"/>
      <c r="IE177" s="20"/>
      <c r="IF177" s="20"/>
      <c r="IG177" s="20"/>
      <c r="IH177" s="20"/>
      <c r="II177" s="20"/>
      <c r="IJ177" s="20"/>
    </row>
    <row r="178" spans="1:244" x14ac:dyDescent="0.3">
      <c r="A178" s="23" t="s">
        <v>203</v>
      </c>
      <c r="B178" s="21" t="s">
        <v>204</v>
      </c>
      <c r="C178" s="18">
        <f>+C179+C190+C195+C200+C212</f>
        <v>0</v>
      </c>
      <c r="D178" s="18">
        <f t="shared" ref="D178:E178" si="59">+D179+D190+D195+D200+D212</f>
        <v>5218005</v>
      </c>
      <c r="E178" s="18">
        <f t="shared" si="59"/>
        <v>1344043</v>
      </c>
      <c r="F178" s="1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c r="HX178" s="20"/>
      <c r="HY178" s="20"/>
      <c r="HZ178" s="20"/>
      <c r="IA178" s="20"/>
      <c r="IB178" s="20"/>
      <c r="IC178" s="20"/>
      <c r="ID178" s="20"/>
      <c r="IE178" s="20"/>
      <c r="IF178" s="20"/>
      <c r="IG178" s="20"/>
      <c r="IH178" s="20"/>
      <c r="II178" s="20"/>
    </row>
    <row r="179" spans="1:244" x14ac:dyDescent="0.3">
      <c r="A179" s="23" t="s">
        <v>205</v>
      </c>
      <c r="B179" s="21" t="s">
        <v>206</v>
      </c>
      <c r="C179" s="18">
        <f>+C180+C184+C185+C186+C187+C188</f>
        <v>0</v>
      </c>
      <c r="D179" s="18">
        <f t="shared" ref="D179:E179" si="60">+D180+D184+D185+D186+D187+D188</f>
        <v>423325</v>
      </c>
      <c r="E179" s="18">
        <f t="shared" si="60"/>
        <v>840</v>
      </c>
      <c r="F179" s="1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row>
    <row r="180" spans="1:244" ht="16.5" customHeight="1" x14ac:dyDescent="0.3">
      <c r="A180" s="23"/>
      <c r="B180" s="45" t="s">
        <v>305</v>
      </c>
      <c r="C180" s="25">
        <f>C181+C182+C183</f>
        <v>0</v>
      </c>
      <c r="D180" s="25">
        <f t="shared" ref="D180:E180" si="61">D181+D182+D183</f>
        <v>0</v>
      </c>
      <c r="E180" s="25">
        <f t="shared" si="61"/>
        <v>0</v>
      </c>
      <c r="F180" s="2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c r="IH180" s="20"/>
      <c r="II180" s="20"/>
      <c r="IJ180" s="20"/>
    </row>
    <row r="181" spans="1:244" ht="16.5" customHeight="1" x14ac:dyDescent="0.3">
      <c r="A181" s="23"/>
      <c r="B181" s="57" t="s">
        <v>208</v>
      </c>
      <c r="C181" s="25"/>
      <c r="D181" s="18"/>
      <c r="E181" s="18"/>
      <c r="F181" s="1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row>
    <row r="182" spans="1:244" x14ac:dyDescent="0.3">
      <c r="A182" s="23"/>
      <c r="B182" s="57" t="s">
        <v>209</v>
      </c>
      <c r="C182" s="25"/>
      <c r="D182" s="18"/>
      <c r="E182" s="18"/>
      <c r="F182" s="1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row>
    <row r="183" spans="1:244" x14ac:dyDescent="0.3">
      <c r="A183" s="23"/>
      <c r="B183" s="57" t="s">
        <v>304</v>
      </c>
      <c r="C183" s="25"/>
      <c r="D183" s="18"/>
      <c r="E183" s="18"/>
      <c r="F183" s="1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row>
    <row r="184" spans="1:244" x14ac:dyDescent="0.3">
      <c r="A184" s="16"/>
      <c r="B184" s="45" t="s">
        <v>210</v>
      </c>
      <c r="C184" s="25"/>
      <c r="D184" s="18"/>
      <c r="E184" s="18"/>
      <c r="F184" s="1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row>
    <row r="185" spans="1:244" ht="30" x14ac:dyDescent="0.3">
      <c r="A185" s="16"/>
      <c r="B185" s="45" t="s">
        <v>211</v>
      </c>
      <c r="C185" s="25"/>
      <c r="D185" s="67">
        <f>6600+7260+17640+28035</f>
        <v>59535</v>
      </c>
      <c r="E185" s="67"/>
      <c r="F185" s="6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s="20"/>
      <c r="HE185" s="20"/>
      <c r="HF185" s="20"/>
      <c r="HG185" s="20"/>
      <c r="HH185" s="20"/>
      <c r="HI185" s="20"/>
      <c r="HJ185" s="20"/>
      <c r="HK185" s="20"/>
      <c r="HL185" s="20"/>
      <c r="HM185" s="20"/>
      <c r="HN185" s="20"/>
      <c r="HO185" s="20"/>
      <c r="HP185" s="20"/>
      <c r="HQ185" s="20"/>
      <c r="HR185" s="20"/>
      <c r="HS185" s="20"/>
      <c r="HT185" s="20"/>
      <c r="HU185" s="20"/>
      <c r="HV185" s="20"/>
      <c r="HW185" s="20"/>
      <c r="HX185" s="20"/>
      <c r="HY185" s="20"/>
      <c r="HZ185" s="20"/>
      <c r="IA185" s="20"/>
      <c r="IB185" s="20"/>
      <c r="IC185" s="20"/>
      <c r="ID185" s="20"/>
      <c r="IE185" s="20"/>
      <c r="IF185" s="20"/>
      <c r="IG185" s="20"/>
      <c r="IH185" s="20"/>
      <c r="II185" s="20"/>
      <c r="IJ185" s="20"/>
    </row>
    <row r="186" spans="1:244" ht="45" x14ac:dyDescent="0.3">
      <c r="A186" s="16"/>
      <c r="B186" s="45" t="s">
        <v>212</v>
      </c>
      <c r="C186" s="25"/>
      <c r="D186" s="69">
        <f>30400+48600+109100+97420+77430+840</f>
        <v>363790</v>
      </c>
      <c r="E186" s="69">
        <v>840</v>
      </c>
      <c r="F186" s="6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0"/>
      <c r="GU186" s="20"/>
      <c r="GV186" s="20"/>
      <c r="GW186" s="20"/>
      <c r="GX186" s="20"/>
      <c r="GY186" s="20"/>
      <c r="GZ186" s="20"/>
      <c r="HA186" s="20"/>
      <c r="HB186" s="20"/>
      <c r="HC186" s="20"/>
      <c r="HD186" s="20"/>
      <c r="HE186" s="20"/>
      <c r="HF186" s="20"/>
      <c r="HG186" s="20"/>
      <c r="HH186" s="20"/>
      <c r="HI186" s="20"/>
      <c r="HJ186" s="20"/>
      <c r="HK186" s="20"/>
      <c r="HL186" s="20"/>
      <c r="HM186" s="20"/>
      <c r="HN186" s="20"/>
      <c r="HO186" s="20"/>
      <c r="HP186" s="20"/>
      <c r="HQ186" s="20"/>
      <c r="HR186" s="20"/>
      <c r="HS186" s="20"/>
      <c r="HT186" s="20"/>
      <c r="HU186" s="20"/>
      <c r="HV186" s="20"/>
      <c r="HW186" s="20"/>
      <c r="HX186" s="20"/>
      <c r="HY186" s="20"/>
      <c r="HZ186" s="20"/>
      <c r="IA186" s="20"/>
      <c r="IB186" s="20"/>
      <c r="IC186" s="20"/>
      <c r="ID186" s="20"/>
      <c r="IE186" s="20"/>
      <c r="IF186" s="20"/>
      <c r="IG186" s="20"/>
      <c r="IH186" s="20"/>
      <c r="II186" s="20"/>
      <c r="IJ186" s="20"/>
    </row>
    <row r="187" spans="1:244" ht="60" x14ac:dyDescent="0.3">
      <c r="A187" s="16"/>
      <c r="B187" s="45" t="s">
        <v>161</v>
      </c>
      <c r="C187" s="25"/>
      <c r="D187" s="18"/>
      <c r="E187" s="18"/>
      <c r="F187" s="1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c r="GN187" s="20"/>
      <c r="GO187" s="20"/>
      <c r="GP187" s="20"/>
      <c r="GQ187" s="20"/>
      <c r="GR187" s="20"/>
      <c r="GS187" s="20"/>
      <c r="GT187" s="20"/>
      <c r="GU187" s="20"/>
      <c r="GV187" s="20"/>
      <c r="GW187" s="20"/>
      <c r="GX187" s="20"/>
      <c r="GY187" s="20"/>
      <c r="GZ187" s="20"/>
      <c r="HA187" s="20"/>
      <c r="HB187" s="20"/>
      <c r="HC187" s="20"/>
      <c r="HD187" s="20"/>
      <c r="HE187" s="20"/>
      <c r="HF187" s="20"/>
      <c r="HG187" s="20"/>
      <c r="HH187" s="20"/>
      <c r="HI187" s="20"/>
      <c r="HJ187" s="20"/>
      <c r="HK187" s="20"/>
      <c r="HL187" s="20"/>
      <c r="HM187" s="20"/>
      <c r="HN187" s="20"/>
      <c r="HO187" s="20"/>
      <c r="HP187" s="20"/>
      <c r="HQ187" s="20"/>
      <c r="HR187" s="20"/>
      <c r="HS187" s="20"/>
      <c r="HT187" s="20"/>
      <c r="HU187" s="20"/>
      <c r="HV187" s="20"/>
      <c r="HW187" s="20"/>
      <c r="HX187" s="20"/>
      <c r="HY187" s="20"/>
      <c r="HZ187" s="20"/>
      <c r="IA187" s="20"/>
      <c r="IB187" s="20"/>
      <c r="IC187" s="20"/>
      <c r="ID187" s="20"/>
      <c r="IE187" s="20"/>
      <c r="IF187" s="20"/>
      <c r="IG187" s="20"/>
      <c r="IH187" s="20"/>
      <c r="II187" s="20"/>
      <c r="IJ187" s="20"/>
    </row>
    <row r="188" spans="1:244" ht="45" x14ac:dyDescent="0.3">
      <c r="A188" s="16"/>
      <c r="B188" s="45" t="s">
        <v>300</v>
      </c>
      <c r="C188" s="25"/>
      <c r="D188" s="18"/>
      <c r="E188" s="18"/>
      <c r="F188" s="1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c r="FX188" s="20"/>
      <c r="FY188" s="20"/>
      <c r="FZ188" s="20"/>
      <c r="GA188" s="20"/>
      <c r="GB188" s="20"/>
      <c r="GC188" s="20"/>
      <c r="GD188" s="20"/>
      <c r="GE188" s="20"/>
      <c r="GF188" s="20"/>
      <c r="GG188" s="20"/>
      <c r="GH188" s="20"/>
      <c r="GI188" s="20"/>
      <c r="GJ188" s="20"/>
      <c r="GK188" s="20"/>
      <c r="GL188" s="20"/>
      <c r="GM188" s="20"/>
      <c r="GN188" s="20"/>
      <c r="GO188" s="20"/>
      <c r="GP188" s="20"/>
      <c r="GQ188" s="20"/>
      <c r="GR188" s="20"/>
      <c r="GS188" s="20"/>
      <c r="GT188" s="20"/>
      <c r="GU188" s="20"/>
      <c r="GV188" s="20"/>
      <c r="GW188" s="20"/>
      <c r="GX188" s="20"/>
      <c r="GY188" s="20"/>
      <c r="GZ188" s="20"/>
      <c r="HA188" s="20"/>
      <c r="HB188" s="20"/>
      <c r="HC188" s="20"/>
      <c r="HD188" s="20"/>
      <c r="HE188" s="20"/>
      <c r="HF188" s="20"/>
      <c r="HG188" s="20"/>
      <c r="HH188" s="20"/>
      <c r="HI188" s="20"/>
      <c r="HJ188" s="20"/>
      <c r="HK188" s="20"/>
      <c r="HL188" s="20"/>
      <c r="HM188" s="20"/>
      <c r="HN188" s="20"/>
      <c r="HO188" s="20"/>
      <c r="HP188" s="20"/>
      <c r="HQ188" s="20"/>
      <c r="HR188" s="20"/>
      <c r="HS188" s="20"/>
      <c r="HT188" s="20"/>
      <c r="HU188" s="20"/>
      <c r="HV188" s="20"/>
      <c r="HW188" s="20"/>
      <c r="HX188" s="20"/>
      <c r="HY188" s="20"/>
      <c r="HZ188" s="20"/>
      <c r="IA188" s="20"/>
      <c r="IB188" s="20"/>
      <c r="IC188" s="20"/>
      <c r="ID188" s="20"/>
      <c r="IE188" s="20"/>
      <c r="IF188" s="20"/>
      <c r="IG188" s="20"/>
      <c r="IH188" s="20"/>
      <c r="II188" s="20"/>
      <c r="IJ188" s="20"/>
    </row>
    <row r="189" spans="1:244" x14ac:dyDescent="0.3">
      <c r="A189" s="16"/>
      <c r="B189" s="27" t="s">
        <v>152</v>
      </c>
      <c r="C189" s="25"/>
      <c r="D189" s="18"/>
      <c r="E189" s="18"/>
      <c r="F189" s="1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c r="GN189" s="20"/>
      <c r="GO189" s="20"/>
      <c r="GP189" s="20"/>
      <c r="GQ189" s="20"/>
      <c r="GR189" s="20"/>
      <c r="GS189" s="20"/>
      <c r="GT189" s="20"/>
      <c r="GU189" s="20"/>
      <c r="GV189" s="20"/>
      <c r="GW189" s="20"/>
      <c r="GX189" s="20"/>
      <c r="GY189" s="20"/>
      <c r="GZ189" s="20"/>
      <c r="HA189" s="20"/>
      <c r="HB189" s="20"/>
      <c r="HC189" s="20"/>
      <c r="HD189" s="20"/>
      <c r="HE189" s="20"/>
      <c r="HF189" s="20"/>
      <c r="HG189" s="20"/>
      <c r="HH189" s="20"/>
      <c r="HI189" s="20"/>
      <c r="HJ189" s="20"/>
      <c r="HK189" s="20"/>
      <c r="HL189" s="20"/>
      <c r="HM189" s="20"/>
      <c r="HN189" s="20"/>
      <c r="HO189" s="20"/>
      <c r="HP189" s="20"/>
      <c r="HQ189" s="20"/>
      <c r="HR189" s="20"/>
      <c r="HS189" s="20"/>
      <c r="HT189" s="20"/>
      <c r="HU189" s="20"/>
      <c r="HV189" s="20"/>
      <c r="HW189" s="20"/>
      <c r="HX189" s="20"/>
      <c r="HY189" s="20"/>
      <c r="HZ189" s="20"/>
      <c r="IA189" s="20"/>
      <c r="IB189" s="20"/>
      <c r="IC189" s="20"/>
      <c r="ID189" s="20"/>
      <c r="IE189" s="20"/>
      <c r="IF189" s="20"/>
      <c r="IG189" s="20"/>
      <c r="IH189" s="20"/>
      <c r="II189" s="20"/>
      <c r="IJ189" s="20"/>
    </row>
    <row r="190" spans="1:244" x14ac:dyDescent="0.3">
      <c r="A190" s="16" t="s">
        <v>213</v>
      </c>
      <c r="B190" s="46" t="s">
        <v>214</v>
      </c>
      <c r="C190" s="25">
        <f>C191+C192+C193</f>
        <v>0</v>
      </c>
      <c r="D190" s="25">
        <f t="shared" ref="D190:E190" si="62">D191+D192+D193</f>
        <v>0</v>
      </c>
      <c r="E190" s="25">
        <f t="shared" si="62"/>
        <v>0</v>
      </c>
      <c r="F190" s="2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c r="FA190" s="20"/>
      <c r="FB190" s="20"/>
      <c r="FC190" s="20"/>
      <c r="FD190" s="20"/>
      <c r="FE190" s="20"/>
      <c r="FF190" s="20"/>
      <c r="FG190" s="20"/>
      <c r="FH190" s="20"/>
      <c r="FI190" s="20"/>
      <c r="FJ190" s="20"/>
      <c r="FK190" s="20"/>
      <c r="FL190" s="20"/>
      <c r="FM190" s="20"/>
      <c r="FN190" s="20"/>
      <c r="FO190" s="20"/>
      <c r="FP190" s="20"/>
      <c r="FQ190" s="20"/>
      <c r="FR190" s="20"/>
      <c r="FS190" s="20"/>
      <c r="FT190" s="20"/>
      <c r="FU190" s="20"/>
      <c r="FV190" s="20"/>
      <c r="FW190" s="20"/>
      <c r="FX190" s="20"/>
      <c r="FY190" s="20"/>
      <c r="FZ190" s="20"/>
      <c r="GA190" s="20"/>
      <c r="GB190" s="20"/>
      <c r="GC190" s="20"/>
      <c r="GD190" s="20"/>
      <c r="GE190" s="20"/>
      <c r="GF190" s="20"/>
      <c r="GG190" s="20"/>
      <c r="GH190" s="20"/>
      <c r="GI190" s="20"/>
      <c r="GJ190" s="20"/>
      <c r="GK190" s="20"/>
      <c r="GL190" s="20"/>
      <c r="GM190" s="20"/>
      <c r="GN190" s="20"/>
      <c r="GO190" s="20"/>
      <c r="GP190" s="20"/>
      <c r="GQ190" s="20"/>
      <c r="GR190" s="20"/>
      <c r="GS190" s="20"/>
      <c r="GT190" s="20"/>
      <c r="GU190" s="20"/>
      <c r="GV190" s="20"/>
      <c r="GW190" s="20"/>
      <c r="GX190" s="20"/>
      <c r="GY190" s="20"/>
      <c r="GZ190" s="20"/>
      <c r="HA190" s="20"/>
      <c r="HB190" s="20"/>
      <c r="HC190" s="20"/>
      <c r="HD190" s="20"/>
      <c r="HE190" s="20"/>
      <c r="HF190" s="20"/>
      <c r="HG190" s="20"/>
      <c r="HH190" s="20"/>
      <c r="HI190" s="20"/>
      <c r="HJ190" s="20"/>
      <c r="HK190" s="20"/>
      <c r="HL190" s="20"/>
      <c r="HM190" s="20"/>
      <c r="HN190" s="20"/>
      <c r="HO190" s="20"/>
      <c r="HP190" s="20"/>
      <c r="HQ190" s="20"/>
      <c r="HR190" s="20"/>
      <c r="HS190" s="20"/>
      <c r="HT190" s="20"/>
      <c r="HU190" s="20"/>
      <c r="HV190" s="20"/>
      <c r="HW190" s="20"/>
      <c r="HX190" s="20"/>
      <c r="HY190" s="20"/>
      <c r="HZ190" s="20"/>
      <c r="IA190" s="20"/>
      <c r="IB190" s="20"/>
      <c r="IC190" s="20"/>
      <c r="ID190" s="20"/>
      <c r="IE190" s="20"/>
      <c r="IF190" s="20"/>
      <c r="IG190" s="20"/>
      <c r="IH190" s="20"/>
      <c r="II190" s="20"/>
      <c r="IJ190" s="20"/>
    </row>
    <row r="191" spans="1:244" x14ac:dyDescent="0.3">
      <c r="A191" s="16"/>
      <c r="B191" s="47" t="s">
        <v>159</v>
      </c>
      <c r="C191" s="25"/>
      <c r="D191" s="18"/>
      <c r="E191" s="18"/>
      <c r="F191" s="1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20"/>
      <c r="FM191" s="20"/>
      <c r="FN191" s="20"/>
      <c r="FO191" s="20"/>
      <c r="FP191" s="20"/>
      <c r="FQ191" s="20"/>
      <c r="FR191" s="20"/>
      <c r="FS191" s="20"/>
      <c r="FT191" s="20"/>
      <c r="FU191" s="20"/>
      <c r="FV191" s="20"/>
      <c r="FW191" s="20"/>
      <c r="FX191" s="20"/>
      <c r="FY191" s="20"/>
      <c r="FZ191" s="20"/>
      <c r="GA191" s="20"/>
      <c r="GB191" s="20"/>
      <c r="GC191" s="20"/>
      <c r="GD191" s="20"/>
      <c r="GE191" s="20"/>
      <c r="GF191" s="20"/>
      <c r="GG191" s="20"/>
      <c r="GH191" s="20"/>
      <c r="GI191" s="20"/>
      <c r="GJ191" s="20"/>
      <c r="GK191" s="20"/>
      <c r="GL191" s="20"/>
      <c r="GM191" s="20"/>
      <c r="GN191" s="20"/>
      <c r="GO191" s="20"/>
      <c r="GP191" s="20"/>
      <c r="GQ191" s="20"/>
      <c r="GR191" s="20"/>
      <c r="GS191" s="20"/>
      <c r="GT191" s="20"/>
      <c r="GU191" s="20"/>
      <c r="GV191" s="20"/>
      <c r="GW191" s="20"/>
      <c r="GX191" s="20"/>
      <c r="GY191" s="20"/>
      <c r="GZ191" s="20"/>
      <c r="HA191" s="20"/>
      <c r="HB191" s="20"/>
      <c r="HC191" s="20"/>
      <c r="HD191" s="20"/>
      <c r="HE191" s="20"/>
      <c r="HF191" s="20"/>
      <c r="HG191" s="20"/>
      <c r="HH191" s="20"/>
      <c r="HI191" s="20"/>
      <c r="HJ191" s="20"/>
      <c r="HK191" s="20"/>
      <c r="HL191" s="20"/>
      <c r="HM191" s="20"/>
      <c r="HN191" s="20"/>
      <c r="HO191" s="20"/>
      <c r="HP191" s="20"/>
      <c r="HQ191" s="20"/>
      <c r="HR191" s="20"/>
      <c r="HS191" s="20"/>
      <c r="HT191" s="20"/>
      <c r="HU191" s="20"/>
      <c r="HV191" s="20"/>
      <c r="HW191" s="20"/>
      <c r="HX191" s="20"/>
      <c r="HY191" s="20"/>
      <c r="HZ191" s="20"/>
      <c r="IA191" s="20"/>
      <c r="IB191" s="20"/>
      <c r="IC191" s="20"/>
      <c r="ID191" s="20"/>
      <c r="IE191" s="20"/>
      <c r="IF191" s="20"/>
      <c r="IG191" s="20"/>
      <c r="IH191" s="20"/>
      <c r="II191" s="20"/>
      <c r="IJ191" s="20"/>
    </row>
    <row r="192" spans="1:244" ht="60" x14ac:dyDescent="0.3">
      <c r="A192" s="16"/>
      <c r="B192" s="47" t="s">
        <v>161</v>
      </c>
      <c r="C192" s="25"/>
      <c r="D192" s="18"/>
      <c r="E192" s="18"/>
      <c r="F192" s="1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20"/>
      <c r="FM192" s="20"/>
      <c r="FN192" s="20"/>
      <c r="FO192" s="20"/>
      <c r="FP192" s="20"/>
      <c r="FQ192" s="20"/>
      <c r="FR192" s="20"/>
      <c r="FS192" s="20"/>
      <c r="FT192" s="20"/>
      <c r="FU192" s="20"/>
      <c r="FV192" s="20"/>
      <c r="FW192" s="20"/>
      <c r="FX192" s="20"/>
      <c r="FY192" s="20"/>
      <c r="FZ192" s="20"/>
      <c r="GA192" s="20"/>
      <c r="GB192" s="20"/>
      <c r="GC192" s="20"/>
      <c r="GD192" s="20"/>
      <c r="GE192" s="20"/>
      <c r="GF192" s="20"/>
      <c r="GG192" s="20"/>
      <c r="GH192" s="20"/>
      <c r="GI192" s="20"/>
      <c r="GJ192" s="20"/>
      <c r="GK192" s="20"/>
      <c r="GL192" s="20"/>
      <c r="GM192" s="20"/>
      <c r="GN192" s="20"/>
      <c r="GO192" s="20"/>
      <c r="GP192" s="20"/>
      <c r="GQ192" s="20"/>
      <c r="GR192" s="20"/>
      <c r="GS192" s="20"/>
      <c r="GT192" s="20"/>
      <c r="GU192" s="20"/>
      <c r="GV192" s="20"/>
      <c r="GW192" s="20"/>
      <c r="GX192" s="20"/>
      <c r="GY192" s="20"/>
      <c r="GZ192" s="20"/>
      <c r="HA192" s="20"/>
      <c r="HB192" s="20"/>
      <c r="HC192" s="20"/>
      <c r="HD192" s="20"/>
      <c r="HE192" s="20"/>
      <c r="HF192" s="20"/>
      <c r="HG192" s="20"/>
      <c r="HH192" s="20"/>
      <c r="HI192" s="20"/>
      <c r="HJ192" s="20"/>
      <c r="HK192" s="20"/>
      <c r="HL192" s="20"/>
      <c r="HM192" s="20"/>
      <c r="HN192" s="20"/>
      <c r="HO192" s="20"/>
      <c r="HP192" s="20"/>
      <c r="HQ192" s="20"/>
      <c r="HR192" s="20"/>
      <c r="HS192" s="20"/>
      <c r="HT192" s="20"/>
      <c r="HU192" s="20"/>
      <c r="HV192" s="20"/>
      <c r="HW192" s="20"/>
      <c r="HX192" s="20"/>
      <c r="HY192" s="20"/>
      <c r="HZ192" s="20"/>
      <c r="IA192" s="20"/>
      <c r="IB192" s="20"/>
      <c r="IC192" s="20"/>
      <c r="ID192" s="20"/>
      <c r="IE192" s="20"/>
      <c r="IF192" s="20"/>
      <c r="IG192" s="20"/>
      <c r="IH192" s="20"/>
      <c r="II192" s="20"/>
      <c r="IJ192" s="20"/>
    </row>
    <row r="193" spans="1:244" ht="30" x14ac:dyDescent="0.3">
      <c r="A193" s="16"/>
      <c r="B193" s="47" t="s">
        <v>301</v>
      </c>
      <c r="C193" s="25"/>
      <c r="D193" s="18"/>
      <c r="E193" s="18"/>
      <c r="F193" s="1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c r="FA193" s="20"/>
      <c r="FB193" s="20"/>
      <c r="FC193" s="20"/>
      <c r="FD193" s="20"/>
      <c r="FE193" s="20"/>
      <c r="FF193" s="20"/>
      <c r="FG193" s="20"/>
      <c r="FH193" s="20"/>
      <c r="FI193" s="20"/>
      <c r="FJ193" s="20"/>
      <c r="FK193" s="20"/>
      <c r="FL193" s="20"/>
      <c r="FM193" s="20"/>
      <c r="FN193" s="20"/>
      <c r="FO193" s="20"/>
      <c r="FP193" s="20"/>
      <c r="FQ193" s="20"/>
      <c r="FR193" s="20"/>
      <c r="FS193" s="20"/>
      <c r="FT193" s="20"/>
      <c r="FU193" s="20"/>
      <c r="FV193" s="20"/>
      <c r="FW193" s="20"/>
      <c r="FX193" s="20"/>
      <c r="FY193" s="20"/>
      <c r="FZ193" s="20"/>
      <c r="GA193" s="20"/>
      <c r="GB193" s="20"/>
      <c r="GC193" s="20"/>
      <c r="GD193" s="20"/>
      <c r="GE193" s="20"/>
      <c r="GF193" s="20"/>
      <c r="GG193" s="20"/>
      <c r="GH193" s="20"/>
      <c r="GI193" s="20"/>
      <c r="GJ193" s="20"/>
      <c r="GK193" s="20"/>
      <c r="GL193" s="20"/>
      <c r="GM193" s="20"/>
      <c r="GN193" s="20"/>
      <c r="GO193" s="20"/>
      <c r="GP193" s="20"/>
      <c r="GQ193" s="20"/>
      <c r="GR193" s="20"/>
      <c r="GS193" s="20"/>
      <c r="GT193" s="20"/>
      <c r="GU193" s="20"/>
      <c r="GV193" s="20"/>
      <c r="GW193" s="20"/>
      <c r="GX193" s="20"/>
      <c r="GY193" s="20"/>
      <c r="GZ193" s="20"/>
      <c r="HA193" s="20"/>
      <c r="HB193" s="20"/>
      <c r="HC193" s="20"/>
      <c r="HD193" s="20"/>
      <c r="HE193" s="20"/>
      <c r="HF193" s="20"/>
      <c r="HG193" s="20"/>
      <c r="HH193" s="20"/>
      <c r="HI193" s="20"/>
      <c r="HJ193" s="20"/>
      <c r="HK193" s="20"/>
      <c r="HL193" s="20"/>
      <c r="HM193" s="20"/>
      <c r="HN193" s="20"/>
      <c r="HO193" s="20"/>
      <c r="HP193" s="20"/>
      <c r="HQ193" s="20"/>
      <c r="HR193" s="20"/>
      <c r="HS193" s="20"/>
      <c r="HT193" s="20"/>
      <c r="HU193" s="20"/>
      <c r="HV193" s="20"/>
      <c r="HW193" s="20"/>
      <c r="HX193" s="20"/>
      <c r="HY193" s="20"/>
      <c r="HZ193" s="20"/>
      <c r="IA193" s="20"/>
      <c r="IB193" s="20"/>
      <c r="IC193" s="20"/>
      <c r="ID193" s="20"/>
      <c r="IE193" s="20"/>
      <c r="IF193" s="20"/>
      <c r="IG193" s="20"/>
      <c r="IH193" s="20"/>
      <c r="II193" s="20"/>
      <c r="IJ193" s="20"/>
    </row>
    <row r="194" spans="1:244" x14ac:dyDescent="0.3">
      <c r="A194" s="16"/>
      <c r="B194" s="27" t="s">
        <v>152</v>
      </c>
      <c r="C194" s="25"/>
      <c r="D194" s="18"/>
      <c r="E194" s="18"/>
      <c r="F194" s="1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IJ194" s="20"/>
    </row>
    <row r="195" spans="1:244" x14ac:dyDescent="0.3">
      <c r="A195" s="16" t="s">
        <v>215</v>
      </c>
      <c r="B195" s="48" t="s">
        <v>216</v>
      </c>
      <c r="C195" s="25">
        <f t="shared" ref="C195:E195" si="63">+C196+C197+C198</f>
        <v>0</v>
      </c>
      <c r="D195" s="25">
        <f t="shared" si="63"/>
        <v>0</v>
      </c>
      <c r="E195" s="25">
        <f t="shared" si="63"/>
        <v>0</v>
      </c>
      <c r="F195" s="25"/>
      <c r="G195" s="19"/>
      <c r="H195" s="20"/>
      <c r="IJ195" s="20"/>
    </row>
    <row r="196" spans="1:244" x14ac:dyDescent="0.3">
      <c r="A196" s="16"/>
      <c r="B196" s="45" t="s">
        <v>207</v>
      </c>
      <c r="C196" s="25"/>
      <c r="D196" s="18"/>
      <c r="E196" s="18"/>
      <c r="F196" s="18"/>
      <c r="G196" s="19"/>
      <c r="I196" s="49"/>
      <c r="J196" s="49"/>
      <c r="K196" s="49"/>
      <c r="L196" s="49"/>
      <c r="M196" s="49"/>
      <c r="N196" s="49"/>
      <c r="O196" s="49"/>
      <c r="P196" s="49"/>
      <c r="Q196" s="49"/>
      <c r="R196" s="49"/>
      <c r="S196" s="49"/>
      <c r="T196" s="49"/>
      <c r="U196" s="49"/>
      <c r="V196" s="49"/>
      <c r="W196" s="49"/>
      <c r="X196" s="49"/>
      <c r="Y196" s="49"/>
      <c r="Z196" s="49"/>
      <c r="AA196" s="49"/>
      <c r="IJ196" s="20"/>
    </row>
    <row r="197" spans="1:244" ht="30" x14ac:dyDescent="0.3">
      <c r="A197" s="16"/>
      <c r="B197" s="45" t="s">
        <v>217</v>
      </c>
      <c r="C197" s="25"/>
      <c r="D197" s="18"/>
      <c r="E197" s="18"/>
      <c r="F197" s="18"/>
      <c r="G197" s="19"/>
      <c r="H197" s="49"/>
      <c r="I197" s="5"/>
      <c r="J197" s="5"/>
      <c r="K197" s="5"/>
      <c r="L197" s="5"/>
      <c r="M197" s="5"/>
      <c r="N197" s="5"/>
      <c r="O197" s="5"/>
      <c r="P197" s="5"/>
      <c r="Q197" s="5"/>
      <c r="R197" s="5"/>
      <c r="S197" s="5"/>
      <c r="T197" s="5"/>
      <c r="U197" s="5"/>
      <c r="V197" s="5"/>
      <c r="W197" s="5"/>
      <c r="X197" s="5"/>
      <c r="Y197" s="5"/>
      <c r="Z197" s="5"/>
      <c r="AA197" s="5"/>
      <c r="IJ197" s="20"/>
    </row>
    <row r="198" spans="1:244" ht="60" x14ac:dyDescent="0.3">
      <c r="A198" s="16"/>
      <c r="B198" s="45" t="s">
        <v>161</v>
      </c>
      <c r="C198" s="25"/>
      <c r="D198" s="18"/>
      <c r="E198" s="18"/>
      <c r="F198" s="18"/>
      <c r="G198" s="19"/>
      <c r="H198" s="5"/>
      <c r="I198" s="5"/>
      <c r="J198" s="5"/>
      <c r="K198" s="5"/>
      <c r="L198" s="5"/>
      <c r="M198" s="5"/>
      <c r="N198" s="5"/>
      <c r="O198" s="5"/>
      <c r="P198" s="5"/>
      <c r="Q198" s="5"/>
      <c r="R198" s="5"/>
      <c r="S198" s="5"/>
      <c r="T198" s="5"/>
      <c r="U198" s="5"/>
      <c r="V198" s="5"/>
      <c r="W198" s="5"/>
      <c r="X198" s="5"/>
      <c r="Y198" s="5"/>
      <c r="Z198" s="5"/>
      <c r="AA198" s="5"/>
    </row>
    <row r="199" spans="1:244" x14ac:dyDescent="0.3">
      <c r="A199" s="16"/>
      <c r="B199" s="27" t="s">
        <v>152</v>
      </c>
      <c r="C199" s="25"/>
      <c r="D199" s="18"/>
      <c r="E199" s="18"/>
      <c r="F199" s="18"/>
      <c r="G199" s="19"/>
      <c r="H199" s="5"/>
    </row>
    <row r="200" spans="1:244" x14ac:dyDescent="0.3">
      <c r="A200" s="16" t="s">
        <v>218</v>
      </c>
      <c r="B200" s="48" t="s">
        <v>219</v>
      </c>
      <c r="C200" s="18">
        <f>+C201+C202+C206+C209+C203+C210</f>
        <v>0</v>
      </c>
      <c r="D200" s="18">
        <f t="shared" ref="D200:E200" si="64">+D201+D202+D206+D209+D203+D210</f>
        <v>4794680</v>
      </c>
      <c r="E200" s="18">
        <f t="shared" si="64"/>
        <v>1343203</v>
      </c>
      <c r="F200" s="18"/>
      <c r="G200" s="19"/>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R200" s="20"/>
      <c r="FS200" s="20"/>
      <c r="FT200" s="20"/>
      <c r="FU200" s="20"/>
      <c r="FV200" s="20"/>
      <c r="FW200" s="20"/>
      <c r="FX200" s="20"/>
      <c r="FY200" s="20"/>
      <c r="FZ200" s="20"/>
      <c r="GA200" s="20"/>
      <c r="GB200" s="20"/>
      <c r="GC200" s="20"/>
      <c r="GD200" s="20"/>
      <c r="GE200" s="20"/>
      <c r="GF200" s="20"/>
      <c r="GG200" s="20"/>
      <c r="GH200" s="20"/>
      <c r="GI200" s="20"/>
      <c r="GJ200" s="20"/>
      <c r="GK200" s="20"/>
      <c r="GL200" s="20"/>
      <c r="GM200" s="20"/>
      <c r="GN200" s="20"/>
      <c r="GO200" s="20"/>
      <c r="GP200" s="20"/>
      <c r="GQ200" s="20"/>
      <c r="GR200" s="20"/>
      <c r="GS200" s="20"/>
      <c r="GT200" s="20"/>
      <c r="GU200" s="20"/>
      <c r="GV200" s="20"/>
      <c r="GW200" s="20"/>
      <c r="GX200" s="20"/>
      <c r="GY200" s="20"/>
      <c r="GZ200" s="20"/>
      <c r="HA200" s="20"/>
      <c r="HB200" s="20"/>
      <c r="HC200" s="20"/>
      <c r="HD200" s="20"/>
      <c r="HE200" s="20"/>
      <c r="HF200" s="20"/>
      <c r="HG200" s="20"/>
      <c r="HH200" s="20"/>
      <c r="HI200" s="20"/>
      <c r="HJ200" s="20"/>
      <c r="HK200" s="20"/>
      <c r="HL200" s="20"/>
      <c r="HM200" s="20"/>
      <c r="HN200" s="20"/>
      <c r="HO200" s="20"/>
      <c r="HP200" s="20"/>
      <c r="HQ200" s="20"/>
      <c r="HR200" s="20"/>
      <c r="HS200" s="20"/>
      <c r="HT200" s="20"/>
      <c r="HU200" s="20"/>
      <c r="HV200" s="20"/>
      <c r="HW200" s="20"/>
      <c r="HX200" s="20"/>
      <c r="HY200" s="20"/>
      <c r="HZ200" s="20"/>
      <c r="IA200" s="20"/>
      <c r="IB200" s="20"/>
      <c r="IC200" s="20"/>
      <c r="ID200" s="20"/>
      <c r="IE200" s="20"/>
      <c r="IF200" s="20"/>
      <c r="IG200" s="20"/>
      <c r="IH200" s="20"/>
      <c r="II200" s="20"/>
    </row>
    <row r="201" spans="1:244" ht="75" x14ac:dyDescent="0.3">
      <c r="A201" s="16"/>
      <c r="B201" s="24" t="s">
        <v>220</v>
      </c>
      <c r="C201" s="25"/>
      <c r="D201" s="18">
        <f>976403+532309+604455+785097+148158+405055+1343203</f>
        <v>4794680</v>
      </c>
      <c r="E201" s="67">
        <v>1343203</v>
      </c>
      <c r="F201" s="27" t="s">
        <v>321</v>
      </c>
      <c r="G201" s="19"/>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row>
    <row r="202" spans="1:244" ht="60" x14ac:dyDescent="0.3">
      <c r="A202" s="16"/>
      <c r="B202" s="24" t="s">
        <v>161</v>
      </c>
      <c r="C202" s="25"/>
      <c r="D202" s="18"/>
      <c r="E202" s="18"/>
      <c r="F202" s="18"/>
      <c r="G202" s="19"/>
      <c r="H202" s="20"/>
    </row>
    <row r="203" spans="1:244" x14ac:dyDescent="0.3">
      <c r="A203" s="16"/>
      <c r="B203" s="24" t="s">
        <v>221</v>
      </c>
      <c r="C203" s="25">
        <f t="shared" ref="C203:E203" si="65">C204+C205</f>
        <v>0</v>
      </c>
      <c r="D203" s="25">
        <f t="shared" si="65"/>
        <v>0</v>
      </c>
      <c r="E203" s="25">
        <f t="shared" si="65"/>
        <v>0</v>
      </c>
      <c r="F203" s="25"/>
      <c r="G203" s="19"/>
      <c r="H203" s="20"/>
    </row>
    <row r="204" spans="1:244" x14ac:dyDescent="0.3">
      <c r="A204" s="16"/>
      <c r="B204" s="24" t="s">
        <v>159</v>
      </c>
      <c r="C204" s="25"/>
      <c r="D204" s="18"/>
      <c r="E204" s="18"/>
      <c r="F204" s="18"/>
      <c r="G204" s="19"/>
      <c r="H204" s="20"/>
    </row>
    <row r="205" spans="1:244" ht="60" x14ac:dyDescent="0.3">
      <c r="A205" s="16"/>
      <c r="B205" s="24" t="s">
        <v>161</v>
      </c>
      <c r="C205" s="25"/>
      <c r="D205" s="18"/>
      <c r="E205" s="18"/>
      <c r="F205" s="18"/>
      <c r="G205" s="19"/>
      <c r="H205" s="20"/>
    </row>
    <row r="206" spans="1:244" ht="30" x14ac:dyDescent="0.3">
      <c r="A206" s="16"/>
      <c r="B206" s="24" t="s">
        <v>222</v>
      </c>
      <c r="C206" s="25">
        <f t="shared" ref="C206:E206" si="66">C207+C208</f>
        <v>0</v>
      </c>
      <c r="D206" s="25">
        <f t="shared" si="66"/>
        <v>0</v>
      </c>
      <c r="E206" s="25">
        <f t="shared" si="66"/>
        <v>0</v>
      </c>
      <c r="F206" s="25"/>
      <c r="G206" s="19"/>
    </row>
    <row r="207" spans="1:244" x14ac:dyDescent="0.3">
      <c r="A207" s="23"/>
      <c r="B207" s="24" t="s">
        <v>159</v>
      </c>
      <c r="C207" s="25"/>
      <c r="D207" s="18"/>
      <c r="E207" s="18"/>
      <c r="F207" s="18"/>
      <c r="G207" s="19"/>
    </row>
    <row r="208" spans="1:244" ht="60" x14ac:dyDescent="0.3">
      <c r="A208" s="23"/>
      <c r="B208" s="24" t="s">
        <v>161</v>
      </c>
      <c r="C208" s="25"/>
      <c r="D208" s="18"/>
      <c r="E208" s="18"/>
      <c r="F208" s="18"/>
      <c r="G208" s="19"/>
      <c r="IJ208" s="20"/>
    </row>
    <row r="209" spans="1:244" ht="30" x14ac:dyDescent="0.3">
      <c r="A209" s="16"/>
      <c r="B209" s="24" t="s">
        <v>223</v>
      </c>
      <c r="C209" s="25"/>
      <c r="D209" s="18"/>
      <c r="E209" s="18"/>
      <c r="F209" s="18"/>
      <c r="G209" s="19"/>
      <c r="IJ209" s="20"/>
    </row>
    <row r="210" spans="1:244" x14ac:dyDescent="0.3">
      <c r="A210" s="23"/>
      <c r="B210" s="24" t="s">
        <v>302</v>
      </c>
      <c r="C210" s="25"/>
      <c r="D210" s="18"/>
      <c r="E210" s="18"/>
      <c r="F210" s="18"/>
      <c r="G210" s="19"/>
    </row>
    <row r="211" spans="1:244" x14ac:dyDescent="0.3">
      <c r="A211" s="23"/>
      <c r="B211" s="27" t="s">
        <v>152</v>
      </c>
      <c r="C211" s="25"/>
      <c r="D211" s="18"/>
      <c r="E211" s="18"/>
      <c r="F211" s="18"/>
      <c r="G211" s="19"/>
    </row>
    <row r="212" spans="1:244" ht="16.5" customHeight="1" x14ac:dyDescent="0.3">
      <c r="A212" s="23" t="s">
        <v>224</v>
      </c>
      <c r="B212" s="48" t="s">
        <v>225</v>
      </c>
      <c r="C212" s="25">
        <f>+C213+C214+C215</f>
        <v>0</v>
      </c>
      <c r="D212" s="25">
        <f t="shared" ref="D212:E212" si="67">+D213+D214+D215</f>
        <v>0</v>
      </c>
      <c r="E212" s="25">
        <f t="shared" si="67"/>
        <v>0</v>
      </c>
      <c r="F212" s="25"/>
      <c r="G212" s="19"/>
    </row>
    <row r="213" spans="1:244" x14ac:dyDescent="0.3">
      <c r="A213" s="23"/>
      <c r="B213" s="45" t="s">
        <v>207</v>
      </c>
      <c r="C213" s="25"/>
      <c r="D213" s="18"/>
      <c r="E213" s="18"/>
      <c r="F213" s="18"/>
      <c r="G213" s="19"/>
    </row>
    <row r="214" spans="1:244" ht="30" x14ac:dyDescent="0.3">
      <c r="A214" s="23"/>
      <c r="B214" s="45" t="s">
        <v>217</v>
      </c>
      <c r="C214" s="25"/>
      <c r="D214" s="18"/>
      <c r="E214" s="18"/>
      <c r="F214" s="18"/>
      <c r="G214" s="19"/>
    </row>
    <row r="215" spans="1:244" ht="60" x14ac:dyDescent="0.3">
      <c r="A215" s="23"/>
      <c r="B215" s="45" t="s">
        <v>161</v>
      </c>
      <c r="C215" s="25"/>
      <c r="D215" s="18"/>
      <c r="E215" s="18"/>
      <c r="F215" s="18"/>
      <c r="G215" s="19"/>
    </row>
    <row r="216" spans="1:244" x14ac:dyDescent="0.3">
      <c r="A216" s="23"/>
      <c r="B216" s="27" t="s">
        <v>152</v>
      </c>
      <c r="C216" s="25"/>
      <c r="D216" s="18"/>
      <c r="E216" s="18"/>
      <c r="F216" s="18"/>
      <c r="G216" s="19"/>
    </row>
    <row r="217" spans="1:244" x14ac:dyDescent="0.3">
      <c r="A217" s="23" t="s">
        <v>226</v>
      </c>
      <c r="B217" s="21" t="s">
        <v>227</v>
      </c>
      <c r="C217" s="25">
        <f t="shared" ref="C217:E217" si="68">C218+C219</f>
        <v>0</v>
      </c>
      <c r="D217" s="25">
        <f t="shared" si="68"/>
        <v>0</v>
      </c>
      <c r="E217" s="25">
        <f t="shared" si="68"/>
        <v>0</v>
      </c>
      <c r="F217" s="25"/>
      <c r="G217" s="19"/>
    </row>
    <row r="218" spans="1:244" x14ac:dyDescent="0.3">
      <c r="A218" s="23"/>
      <c r="B218" s="50" t="s">
        <v>159</v>
      </c>
      <c r="C218" s="25"/>
      <c r="D218" s="18"/>
      <c r="E218" s="18"/>
      <c r="F218" s="18"/>
      <c r="G218" s="19"/>
    </row>
    <row r="219" spans="1:244" ht="60" x14ac:dyDescent="0.3">
      <c r="A219" s="23"/>
      <c r="B219" s="50" t="s">
        <v>161</v>
      </c>
      <c r="C219" s="25"/>
      <c r="D219" s="18"/>
      <c r="E219" s="18"/>
      <c r="F219" s="18"/>
      <c r="G219" s="19"/>
    </row>
    <row r="220" spans="1:244" x14ac:dyDescent="0.3">
      <c r="A220" s="23"/>
      <c r="B220" s="27" t="s">
        <v>152</v>
      </c>
      <c r="C220" s="25"/>
      <c r="D220" s="18"/>
      <c r="E220" s="18"/>
      <c r="F220" s="18"/>
      <c r="G220" s="19"/>
    </row>
    <row r="221" spans="1:244" x14ac:dyDescent="0.3">
      <c r="A221" s="23" t="s">
        <v>228</v>
      </c>
      <c r="B221" s="21" t="s">
        <v>229</v>
      </c>
      <c r="C221" s="18">
        <f>+C222+C240</f>
        <v>0</v>
      </c>
      <c r="D221" s="18">
        <f t="shared" ref="D221:E221" si="69">+D222+D240</f>
        <v>5654357</v>
      </c>
      <c r="E221" s="18">
        <f t="shared" si="69"/>
        <v>0</v>
      </c>
      <c r="F221" s="18"/>
      <c r="G221" s="19"/>
    </row>
    <row r="222" spans="1:244" x14ac:dyDescent="0.3">
      <c r="A222" s="23" t="s">
        <v>230</v>
      </c>
      <c r="B222" s="21" t="s">
        <v>231</v>
      </c>
      <c r="C222" s="25">
        <f>C223+C226+C227+C228+C229+C232+C235+C238</f>
        <v>0</v>
      </c>
      <c r="D222" s="25">
        <f t="shared" ref="D222:E222" si="70">D223+D226+D227+D228+D229+D232+D235+D238</f>
        <v>5654357</v>
      </c>
      <c r="E222" s="25">
        <f t="shared" si="70"/>
        <v>0</v>
      </c>
      <c r="F222" s="63"/>
      <c r="G222" s="19"/>
    </row>
    <row r="223" spans="1:244" x14ac:dyDescent="0.3">
      <c r="A223" s="23"/>
      <c r="B223" s="24" t="s">
        <v>306</v>
      </c>
      <c r="C223" s="25">
        <f>C224+C225</f>
        <v>0</v>
      </c>
      <c r="D223" s="25">
        <f t="shared" ref="D223:E223" si="71">D224+D225</f>
        <v>5654357</v>
      </c>
      <c r="E223" s="25">
        <f t="shared" si="71"/>
        <v>0</v>
      </c>
      <c r="F223" s="25"/>
      <c r="G223" s="19"/>
    </row>
    <row r="224" spans="1:244" x14ac:dyDescent="0.3">
      <c r="A224" s="23"/>
      <c r="B224" s="58" t="s">
        <v>307</v>
      </c>
      <c r="C224" s="25"/>
      <c r="D224" s="18">
        <f>4269804</f>
        <v>4269804</v>
      </c>
      <c r="E224" s="18">
        <v>0</v>
      </c>
      <c r="F224" s="18"/>
      <c r="G224" s="19"/>
    </row>
    <row r="225" spans="1:7" x14ac:dyDescent="0.3">
      <c r="A225" s="23"/>
      <c r="B225" s="58" t="s">
        <v>308</v>
      </c>
      <c r="C225" s="25"/>
      <c r="D225" s="18">
        <f>1384553</f>
        <v>1384553</v>
      </c>
      <c r="E225" s="18">
        <v>0</v>
      </c>
      <c r="F225" s="18"/>
      <c r="G225" s="19"/>
    </row>
    <row r="226" spans="1:7" ht="60" x14ac:dyDescent="0.3">
      <c r="A226" s="23"/>
      <c r="B226" s="24" t="s">
        <v>161</v>
      </c>
      <c r="C226" s="25"/>
      <c r="D226" s="18"/>
      <c r="E226" s="18"/>
      <c r="F226" s="18"/>
      <c r="G226" s="19"/>
    </row>
    <row r="227" spans="1:7" ht="30" x14ac:dyDescent="0.3">
      <c r="A227" s="23"/>
      <c r="B227" s="24" t="s">
        <v>235</v>
      </c>
      <c r="C227" s="25"/>
      <c r="D227" s="18"/>
      <c r="E227" s="18"/>
      <c r="F227" s="18"/>
      <c r="G227" s="19"/>
    </row>
    <row r="228" spans="1:7" x14ac:dyDescent="0.3">
      <c r="A228" s="23"/>
      <c r="B228" s="24" t="s">
        <v>236</v>
      </c>
      <c r="C228" s="25"/>
      <c r="D228" s="18"/>
      <c r="E228" s="18"/>
      <c r="F228" s="18"/>
      <c r="G228" s="19"/>
    </row>
    <row r="229" spans="1:7" ht="45" x14ac:dyDescent="0.3">
      <c r="A229" s="23"/>
      <c r="B229" s="24" t="s">
        <v>232</v>
      </c>
      <c r="C229" s="25">
        <f t="shared" ref="C229:E229" si="72">C230+C231</f>
        <v>0</v>
      </c>
      <c r="D229" s="25">
        <f t="shared" si="72"/>
        <v>0</v>
      </c>
      <c r="E229" s="25">
        <f t="shared" si="72"/>
        <v>0</v>
      </c>
      <c r="F229" s="25"/>
      <c r="G229" s="19"/>
    </row>
    <row r="230" spans="1:7" x14ac:dyDescent="0.3">
      <c r="A230" s="23"/>
      <c r="B230" s="24" t="s">
        <v>163</v>
      </c>
      <c r="C230" s="25"/>
      <c r="D230" s="18"/>
      <c r="E230" s="18"/>
      <c r="F230" s="18"/>
      <c r="G230" s="19"/>
    </row>
    <row r="231" spans="1:7" ht="60" x14ac:dyDescent="0.3">
      <c r="A231" s="23"/>
      <c r="B231" s="24" t="s">
        <v>161</v>
      </c>
      <c r="C231" s="25"/>
      <c r="D231" s="18"/>
      <c r="E231" s="18"/>
      <c r="F231" s="18"/>
      <c r="G231" s="19"/>
    </row>
    <row r="232" spans="1:7" ht="30" x14ac:dyDescent="0.3">
      <c r="B232" s="24" t="s">
        <v>233</v>
      </c>
      <c r="C232" s="25">
        <f>C233+C234</f>
        <v>0</v>
      </c>
      <c r="D232" s="25">
        <f t="shared" ref="D232:E232" si="73">D233+D234</f>
        <v>0</v>
      </c>
      <c r="E232" s="25">
        <f t="shared" si="73"/>
        <v>0</v>
      </c>
      <c r="F232" s="25"/>
      <c r="G232" s="19"/>
    </row>
    <row r="233" spans="1:7" x14ac:dyDescent="0.3">
      <c r="B233" s="24" t="s">
        <v>163</v>
      </c>
      <c r="C233" s="25"/>
      <c r="D233" s="18"/>
      <c r="E233" s="18"/>
      <c r="F233" s="18"/>
      <c r="G233" s="19"/>
    </row>
    <row r="234" spans="1:7" ht="60" x14ac:dyDescent="0.3">
      <c r="B234" s="24" t="s">
        <v>161</v>
      </c>
      <c r="C234" s="25"/>
      <c r="D234" s="18"/>
      <c r="E234" s="18"/>
      <c r="F234" s="18"/>
      <c r="G234" s="19"/>
    </row>
    <row r="235" spans="1:7" x14ac:dyDescent="0.3">
      <c r="B235" s="51" t="s">
        <v>234</v>
      </c>
      <c r="C235" s="25">
        <f t="shared" ref="C235:E235" si="74">C236+C237</f>
        <v>0</v>
      </c>
      <c r="D235" s="25">
        <f t="shared" si="74"/>
        <v>0</v>
      </c>
      <c r="E235" s="25">
        <f t="shared" si="74"/>
        <v>0</v>
      </c>
      <c r="F235" s="25"/>
      <c r="G235" s="19"/>
    </row>
    <row r="236" spans="1:7" x14ac:dyDescent="0.3">
      <c r="B236" s="51" t="s">
        <v>163</v>
      </c>
      <c r="C236" s="25"/>
      <c r="D236" s="18"/>
      <c r="E236" s="18"/>
      <c r="F236" s="18"/>
      <c r="G236" s="19"/>
    </row>
    <row r="237" spans="1:7" ht="60" x14ac:dyDescent="0.3">
      <c r="B237" s="51" t="s">
        <v>161</v>
      </c>
      <c r="C237" s="25"/>
      <c r="D237" s="18"/>
      <c r="E237" s="18"/>
      <c r="F237" s="18"/>
      <c r="G237" s="19"/>
    </row>
    <row r="238" spans="1:7" x14ac:dyDescent="0.3">
      <c r="B238" s="51" t="s">
        <v>303</v>
      </c>
      <c r="C238" s="25"/>
      <c r="D238" s="18"/>
      <c r="E238" s="18"/>
      <c r="F238" s="18"/>
      <c r="G238" s="19"/>
    </row>
    <row r="239" spans="1:7" x14ac:dyDescent="0.3">
      <c r="B239" s="27" t="s">
        <v>152</v>
      </c>
      <c r="C239" s="25"/>
      <c r="D239" s="18"/>
      <c r="E239" s="18"/>
      <c r="F239" s="18"/>
      <c r="G239" s="19"/>
    </row>
    <row r="240" spans="1:7" x14ac:dyDescent="0.3">
      <c r="A240" s="1" t="s">
        <v>237</v>
      </c>
      <c r="B240" s="21" t="s">
        <v>238</v>
      </c>
      <c r="C240" s="25">
        <f t="shared" ref="C240:E240" si="75">C241+C242+C243+C244</f>
        <v>0</v>
      </c>
      <c r="D240" s="25">
        <f t="shared" si="75"/>
        <v>0</v>
      </c>
      <c r="E240" s="25">
        <f t="shared" si="75"/>
        <v>0</v>
      </c>
      <c r="F240" s="25"/>
      <c r="G240" s="19"/>
    </row>
    <row r="241" spans="1:7" x14ac:dyDescent="0.3">
      <c r="B241" s="24" t="s">
        <v>159</v>
      </c>
      <c r="C241" s="25"/>
      <c r="D241" s="18"/>
      <c r="E241" s="18"/>
      <c r="F241" s="18"/>
      <c r="G241" s="19"/>
    </row>
    <row r="242" spans="1:7" x14ac:dyDescent="0.3">
      <c r="B242" s="52" t="s">
        <v>239</v>
      </c>
      <c r="C242" s="25"/>
      <c r="D242" s="18"/>
      <c r="E242" s="18"/>
      <c r="F242" s="18"/>
      <c r="G242" s="19"/>
    </row>
    <row r="243" spans="1:7" ht="60" x14ac:dyDescent="0.3">
      <c r="B243" s="52" t="s">
        <v>161</v>
      </c>
      <c r="C243" s="25"/>
      <c r="D243" s="18"/>
      <c r="E243" s="18"/>
      <c r="F243" s="18"/>
      <c r="G243" s="19"/>
    </row>
    <row r="244" spans="1:7" x14ac:dyDescent="0.3">
      <c r="B244" s="52" t="s">
        <v>236</v>
      </c>
      <c r="C244" s="25"/>
      <c r="D244" s="18"/>
      <c r="E244" s="18"/>
      <c r="F244" s="18"/>
      <c r="G244" s="19"/>
    </row>
    <row r="245" spans="1:7" x14ac:dyDescent="0.3">
      <c r="B245" s="27" t="s">
        <v>152</v>
      </c>
      <c r="C245" s="25"/>
      <c r="D245" s="18"/>
      <c r="E245" s="18"/>
      <c r="F245" s="18"/>
      <c r="G245" s="19"/>
    </row>
    <row r="246" spans="1:7" x14ac:dyDescent="0.3">
      <c r="A246" s="1" t="s">
        <v>240</v>
      </c>
      <c r="B246" s="27" t="s">
        <v>241</v>
      </c>
      <c r="C246" s="25"/>
      <c r="D246" s="18"/>
      <c r="E246" s="18"/>
      <c r="F246" s="18"/>
      <c r="G246" s="19"/>
    </row>
    <row r="247" spans="1:7" x14ac:dyDescent="0.3">
      <c r="B247" s="27" t="s">
        <v>152</v>
      </c>
      <c r="C247" s="25"/>
      <c r="D247" s="18"/>
      <c r="E247" s="18"/>
      <c r="F247" s="18"/>
      <c r="G247" s="19"/>
    </row>
    <row r="248" spans="1:7" x14ac:dyDescent="0.3">
      <c r="A248" s="1" t="s">
        <v>242</v>
      </c>
      <c r="B248" s="27" t="s">
        <v>243</v>
      </c>
      <c r="C248" s="25"/>
      <c r="D248" s="18"/>
      <c r="E248" s="18"/>
      <c r="F248" s="18"/>
      <c r="G248" s="19"/>
    </row>
    <row r="249" spans="1:7" x14ac:dyDescent="0.3">
      <c r="B249" s="27" t="s">
        <v>152</v>
      </c>
      <c r="C249" s="25"/>
      <c r="D249" s="18"/>
      <c r="E249" s="18"/>
      <c r="F249" s="18"/>
      <c r="G249" s="19"/>
    </row>
    <row r="250" spans="1:7" x14ac:dyDescent="0.3">
      <c r="B250" s="21" t="s">
        <v>244</v>
      </c>
      <c r="C250" s="25">
        <f>C87+C105+C141+C169+C173+C177+C189+C194+C199+C211+C216+C220+C239+C245+C247+C249</f>
        <v>0</v>
      </c>
      <c r="D250" s="25">
        <f t="shared" ref="D250:E250" si="76">D87+D105+D141+D169+D173+D177+D189+D194+D199+D211+D216+D220+D239+D245+D247+D249</f>
        <v>0</v>
      </c>
      <c r="E250" s="25">
        <f t="shared" si="76"/>
        <v>0</v>
      </c>
      <c r="F250" s="25"/>
      <c r="G250" s="19"/>
    </row>
    <row r="251" spans="1:7" ht="30" x14ac:dyDescent="0.3">
      <c r="A251" s="1" t="s">
        <v>15</v>
      </c>
      <c r="B251" s="21" t="s">
        <v>16</v>
      </c>
      <c r="C251" s="25">
        <f t="shared" ref="C251:E252" si="77">C252</f>
        <v>0</v>
      </c>
      <c r="D251" s="25">
        <f t="shared" si="77"/>
        <v>2513799</v>
      </c>
      <c r="E251" s="25">
        <f t="shared" si="77"/>
        <v>83</v>
      </c>
      <c r="F251" s="25"/>
      <c r="G251" s="19"/>
    </row>
    <row r="252" spans="1:7" x14ac:dyDescent="0.3">
      <c r="A252" s="1" t="s">
        <v>245</v>
      </c>
      <c r="B252" s="21" t="s">
        <v>246</v>
      </c>
      <c r="C252" s="25">
        <f>C253</f>
        <v>0</v>
      </c>
      <c r="D252" s="25">
        <f t="shared" si="77"/>
        <v>2513799</v>
      </c>
      <c r="E252" s="25">
        <f t="shared" si="77"/>
        <v>83</v>
      </c>
      <c r="F252" s="25"/>
      <c r="G252" s="19"/>
    </row>
    <row r="253" spans="1:7" ht="30" x14ac:dyDescent="0.3">
      <c r="A253" s="1" t="s">
        <v>247</v>
      </c>
      <c r="B253" s="21" t="s">
        <v>248</v>
      </c>
      <c r="C253" s="25">
        <f>C254+C255+C256+C257</f>
        <v>0</v>
      </c>
      <c r="D253" s="25">
        <f t="shared" ref="D253:E253" si="78">D254+D255+D256+D257</f>
        <v>2513799</v>
      </c>
      <c r="E253" s="25">
        <f t="shared" si="78"/>
        <v>83</v>
      </c>
      <c r="F253" s="25"/>
      <c r="G253" s="19"/>
    </row>
    <row r="254" spans="1:7" ht="75" x14ac:dyDescent="0.3">
      <c r="B254" s="27" t="s">
        <v>249</v>
      </c>
      <c r="C254" s="25"/>
      <c r="D254" s="18">
        <f>421467+462942+401555+336985+322326+308636+259805+83</f>
        <v>2513799</v>
      </c>
      <c r="E254" s="67">
        <v>83</v>
      </c>
      <c r="F254" s="65" t="s">
        <v>322</v>
      </c>
      <c r="G254" s="19"/>
    </row>
    <row r="255" spans="1:7" ht="30" x14ac:dyDescent="0.3">
      <c r="B255" s="27" t="s">
        <v>250</v>
      </c>
      <c r="C255" s="25"/>
      <c r="D255" s="18"/>
      <c r="E255" s="18"/>
      <c r="F255" s="64"/>
      <c r="G255" s="19"/>
    </row>
    <row r="256" spans="1:7" ht="30" x14ac:dyDescent="0.3">
      <c r="B256" s="27" t="s">
        <v>251</v>
      </c>
      <c r="C256" s="25"/>
      <c r="D256" s="18"/>
      <c r="E256" s="18"/>
      <c r="F256" s="64"/>
      <c r="G256" s="19"/>
    </row>
    <row r="257" spans="1:7" ht="30" x14ac:dyDescent="0.3">
      <c r="B257" s="27" t="s">
        <v>252</v>
      </c>
      <c r="C257" s="25">
        <f t="shared" ref="C257:E257" si="79">C258+C259+C260</f>
        <v>0</v>
      </c>
      <c r="D257" s="66"/>
      <c r="E257" s="66">
        <f t="shared" si="79"/>
        <v>0</v>
      </c>
      <c r="F257" s="25"/>
      <c r="G257" s="19"/>
    </row>
    <row r="258" spans="1:7" ht="75" x14ac:dyDescent="0.3">
      <c r="B258" s="27" t="s">
        <v>253</v>
      </c>
      <c r="C258" s="25"/>
      <c r="D258" s="18"/>
      <c r="E258" s="18"/>
      <c r="F258" s="18"/>
      <c r="G258" s="19"/>
    </row>
    <row r="259" spans="1:7" ht="75" x14ac:dyDescent="0.3">
      <c r="B259" s="27" t="s">
        <v>254</v>
      </c>
      <c r="C259" s="25"/>
      <c r="D259" s="18"/>
      <c r="E259" s="18"/>
      <c r="F259" s="64"/>
      <c r="G259" s="19"/>
    </row>
    <row r="260" spans="1:7" ht="60" x14ac:dyDescent="0.3">
      <c r="B260" s="27" t="s">
        <v>255</v>
      </c>
      <c r="C260" s="25"/>
      <c r="D260" s="18"/>
      <c r="E260" s="18"/>
      <c r="F260" s="18"/>
      <c r="G260" s="19"/>
    </row>
    <row r="261" spans="1:7" x14ac:dyDescent="0.3">
      <c r="A261" s="1" t="s">
        <v>256</v>
      </c>
      <c r="B261" s="53" t="s">
        <v>257</v>
      </c>
      <c r="C261" s="62">
        <f>+C262</f>
        <v>0</v>
      </c>
      <c r="D261" s="62">
        <f t="shared" ref="D261:E263" si="80">+D262</f>
        <v>571891</v>
      </c>
      <c r="E261" s="62">
        <f t="shared" si="80"/>
        <v>93877</v>
      </c>
      <c r="F261" s="62"/>
      <c r="G261" s="19"/>
    </row>
    <row r="262" spans="1:7" x14ac:dyDescent="0.3">
      <c r="A262" s="1" t="s">
        <v>258</v>
      </c>
      <c r="B262" s="53" t="s">
        <v>8</v>
      </c>
      <c r="C262" s="62">
        <f>+C263</f>
        <v>0</v>
      </c>
      <c r="D262" s="62">
        <f t="shared" si="80"/>
        <v>571891</v>
      </c>
      <c r="E262" s="62">
        <f t="shared" si="80"/>
        <v>93877</v>
      </c>
      <c r="F262" s="62"/>
      <c r="G262" s="19"/>
    </row>
    <row r="263" spans="1:7" x14ac:dyDescent="0.3">
      <c r="A263" s="1" t="s">
        <v>259</v>
      </c>
      <c r="B263" s="21" t="s">
        <v>260</v>
      </c>
      <c r="C263" s="62">
        <f>+C264</f>
        <v>0</v>
      </c>
      <c r="D263" s="62">
        <f t="shared" si="80"/>
        <v>571891</v>
      </c>
      <c r="E263" s="62">
        <f t="shared" si="80"/>
        <v>93877</v>
      </c>
      <c r="F263" s="62"/>
      <c r="G263" s="19"/>
    </row>
    <row r="264" spans="1:7" x14ac:dyDescent="0.3">
      <c r="A264" s="1" t="s">
        <v>261</v>
      </c>
      <c r="B264" s="53" t="s">
        <v>262</v>
      </c>
      <c r="C264" s="18">
        <f t="shared" ref="C264:E264" si="81">C265</f>
        <v>0</v>
      </c>
      <c r="D264" s="18">
        <f t="shared" si="81"/>
        <v>571891</v>
      </c>
      <c r="E264" s="18">
        <f t="shared" si="81"/>
        <v>93877</v>
      </c>
      <c r="F264" s="18"/>
      <c r="G264" s="19"/>
    </row>
    <row r="265" spans="1:7" x14ac:dyDescent="0.3">
      <c r="A265" s="1" t="s">
        <v>263</v>
      </c>
      <c r="B265" s="53" t="s">
        <v>264</v>
      </c>
      <c r="C265" s="18">
        <f t="shared" ref="C265:E265" si="82">C267+C268+C269</f>
        <v>0</v>
      </c>
      <c r="D265" s="18">
        <f t="shared" si="82"/>
        <v>571891</v>
      </c>
      <c r="E265" s="18">
        <f t="shared" si="82"/>
        <v>93877</v>
      </c>
      <c r="F265" s="18"/>
      <c r="G265" s="19"/>
    </row>
    <row r="266" spans="1:7" x14ac:dyDescent="0.3">
      <c r="A266" s="1" t="s">
        <v>265</v>
      </c>
      <c r="B266" s="53" t="s">
        <v>266</v>
      </c>
      <c r="C266" s="18">
        <f t="shared" ref="C266:E266" si="83">C267</f>
        <v>0</v>
      </c>
      <c r="D266" s="18">
        <f t="shared" si="83"/>
        <v>571891</v>
      </c>
      <c r="E266" s="18">
        <f t="shared" si="83"/>
        <v>93877</v>
      </c>
      <c r="F266" s="18"/>
      <c r="G266" s="19"/>
    </row>
    <row r="267" spans="1:7" x14ac:dyDescent="0.3">
      <c r="A267" s="1" t="s">
        <v>267</v>
      </c>
      <c r="B267" s="54" t="s">
        <v>268</v>
      </c>
      <c r="C267" s="25"/>
      <c r="D267" s="18">
        <v>571891</v>
      </c>
      <c r="E267" s="18">
        <v>93877</v>
      </c>
      <c r="F267" s="64"/>
      <c r="G267" s="19">
        <f>478014+93877</f>
        <v>571891</v>
      </c>
    </row>
    <row r="268" spans="1:7" x14ac:dyDescent="0.3">
      <c r="A268" s="1" t="s">
        <v>269</v>
      </c>
      <c r="B268" s="54" t="s">
        <v>270</v>
      </c>
      <c r="C268" s="25"/>
      <c r="D268" s="18"/>
      <c r="E268" s="18"/>
      <c r="F268" s="18"/>
      <c r="G268" s="19"/>
    </row>
    <row r="269" spans="1:7" x14ac:dyDescent="0.3">
      <c r="B269" s="31" t="s">
        <v>271</v>
      </c>
      <c r="C269" s="25"/>
      <c r="D269" s="18"/>
      <c r="E269" s="18"/>
      <c r="F269" s="18"/>
      <c r="G269" s="19"/>
    </row>
    <row r="270" spans="1:7" ht="30" x14ac:dyDescent="0.3">
      <c r="A270" s="1" t="s">
        <v>19</v>
      </c>
      <c r="B270" s="55" t="s">
        <v>20</v>
      </c>
      <c r="C270" s="32">
        <f>C275+C271</f>
        <v>0</v>
      </c>
      <c r="D270" s="32">
        <f t="shared" ref="D270:E270" si="84">D275+D271</f>
        <v>0</v>
      </c>
      <c r="E270" s="32">
        <f t="shared" si="84"/>
        <v>0</v>
      </c>
      <c r="F270" s="32"/>
    </row>
    <row r="271" spans="1:7" x14ac:dyDescent="0.3">
      <c r="A271" s="1" t="s">
        <v>272</v>
      </c>
      <c r="B271" s="55" t="s">
        <v>273</v>
      </c>
      <c r="C271" s="32">
        <f>C272+C273+C274</f>
        <v>0</v>
      </c>
      <c r="D271" s="32">
        <f t="shared" ref="D271:E271" si="85">D272+D273+D274</f>
        <v>0</v>
      </c>
      <c r="E271" s="32">
        <f t="shared" si="85"/>
        <v>0</v>
      </c>
      <c r="F271" s="32"/>
    </row>
    <row r="272" spans="1:7" x14ac:dyDescent="0.3">
      <c r="A272" s="1" t="s">
        <v>274</v>
      </c>
      <c r="B272" s="55" t="s">
        <v>275</v>
      </c>
      <c r="C272" s="32"/>
      <c r="D272" s="18"/>
      <c r="E272" s="18"/>
      <c r="F272" s="18"/>
    </row>
    <row r="273" spans="1:6" x14ac:dyDescent="0.3">
      <c r="A273" s="1" t="s">
        <v>276</v>
      </c>
      <c r="B273" s="55" t="s">
        <v>277</v>
      </c>
      <c r="C273" s="32"/>
      <c r="D273" s="18"/>
      <c r="E273" s="18"/>
      <c r="F273" s="18"/>
    </row>
    <row r="274" spans="1:6" x14ac:dyDescent="0.3">
      <c r="A274" s="1" t="s">
        <v>278</v>
      </c>
      <c r="B274" s="55" t="s">
        <v>279</v>
      </c>
      <c r="C274" s="32"/>
      <c r="D274" s="18"/>
      <c r="E274" s="18"/>
      <c r="F274" s="18"/>
    </row>
    <row r="275" spans="1:6" x14ac:dyDescent="0.3">
      <c r="A275" s="1" t="s">
        <v>280</v>
      </c>
      <c r="B275" s="55" t="s">
        <v>309</v>
      </c>
      <c r="C275" s="32">
        <f>C276+C277+C278</f>
        <v>0</v>
      </c>
      <c r="D275" s="32">
        <f t="shared" ref="D275:E275" si="86">D276+D277+D278</f>
        <v>0</v>
      </c>
      <c r="E275" s="32">
        <f t="shared" si="86"/>
        <v>0</v>
      </c>
      <c r="F275" s="32"/>
    </row>
    <row r="276" spans="1:6" x14ac:dyDescent="0.3">
      <c r="A276" s="1" t="s">
        <v>281</v>
      </c>
      <c r="B276" s="56" t="s">
        <v>282</v>
      </c>
      <c r="C276" s="26"/>
      <c r="D276" s="18"/>
      <c r="E276" s="18"/>
      <c r="F276" s="18"/>
    </row>
    <row r="277" spans="1:6" x14ac:dyDescent="0.3">
      <c r="A277" s="1" t="s">
        <v>283</v>
      </c>
      <c r="B277" s="56" t="s">
        <v>284</v>
      </c>
      <c r="C277" s="26"/>
      <c r="D277" s="18"/>
      <c r="E277" s="18"/>
      <c r="F277" s="18"/>
    </row>
    <row r="278" spans="1:6" x14ac:dyDescent="0.3">
      <c r="A278" s="1" t="s">
        <v>285</v>
      </c>
      <c r="B278" s="56" t="s">
        <v>279</v>
      </c>
      <c r="C278" s="26"/>
      <c r="D278" s="18"/>
      <c r="E278" s="18"/>
      <c r="F278" s="18"/>
    </row>
    <row r="279" spans="1:6" x14ac:dyDescent="0.3">
      <c r="A279" s="1" t="s">
        <v>286</v>
      </c>
      <c r="B279" s="55" t="s">
        <v>287</v>
      </c>
      <c r="C279" s="32">
        <f>C280</f>
        <v>0</v>
      </c>
      <c r="D279" s="32">
        <f t="shared" ref="D279:E280" si="87">D280</f>
        <v>0</v>
      </c>
      <c r="E279" s="32">
        <f t="shared" si="87"/>
        <v>0</v>
      </c>
      <c r="F279" s="32"/>
    </row>
    <row r="280" spans="1:6" x14ac:dyDescent="0.3">
      <c r="A280" s="1" t="s">
        <v>288</v>
      </c>
      <c r="B280" s="55" t="s">
        <v>8</v>
      </c>
      <c r="C280" s="32">
        <f>C281</f>
        <v>0</v>
      </c>
      <c r="D280" s="32">
        <f t="shared" si="87"/>
        <v>0</v>
      </c>
      <c r="E280" s="32">
        <f t="shared" si="87"/>
        <v>0</v>
      </c>
      <c r="F280" s="32"/>
    </row>
    <row r="281" spans="1:6" ht="30" x14ac:dyDescent="0.3">
      <c r="A281" s="1" t="s">
        <v>289</v>
      </c>
      <c r="B281" s="55" t="s">
        <v>20</v>
      </c>
      <c r="C281" s="32">
        <f>C284</f>
        <v>0</v>
      </c>
      <c r="D281" s="32">
        <f t="shared" ref="D281:E281" si="88">D284</f>
        <v>0</v>
      </c>
      <c r="E281" s="32">
        <f t="shared" si="88"/>
        <v>0</v>
      </c>
      <c r="F281" s="32"/>
    </row>
    <row r="282" spans="1:6" x14ac:dyDescent="0.3">
      <c r="A282" s="1" t="s">
        <v>290</v>
      </c>
      <c r="B282" s="55" t="s">
        <v>33</v>
      </c>
      <c r="C282" s="32">
        <f t="shared" ref="C282:E287" si="89">C283</f>
        <v>0</v>
      </c>
      <c r="D282" s="32">
        <f t="shared" si="89"/>
        <v>0</v>
      </c>
      <c r="E282" s="32">
        <f t="shared" si="89"/>
        <v>0</v>
      </c>
      <c r="F282" s="32"/>
    </row>
    <row r="283" spans="1:6" x14ac:dyDescent="0.3">
      <c r="A283" s="1" t="s">
        <v>291</v>
      </c>
      <c r="B283" s="55" t="s">
        <v>8</v>
      </c>
      <c r="C283" s="32">
        <f t="shared" si="89"/>
        <v>0</v>
      </c>
      <c r="D283" s="32">
        <f t="shared" si="89"/>
        <v>0</v>
      </c>
      <c r="E283" s="32">
        <f t="shared" si="89"/>
        <v>0</v>
      </c>
      <c r="F283" s="32"/>
    </row>
    <row r="284" spans="1:6" ht="30" x14ac:dyDescent="0.3">
      <c r="A284" s="1" t="s">
        <v>292</v>
      </c>
      <c r="B284" s="56" t="s">
        <v>20</v>
      </c>
      <c r="C284" s="32">
        <f t="shared" si="89"/>
        <v>0</v>
      </c>
      <c r="D284" s="32">
        <f t="shared" si="89"/>
        <v>0</v>
      </c>
      <c r="E284" s="32">
        <f t="shared" si="89"/>
        <v>0</v>
      </c>
      <c r="F284" s="32"/>
    </row>
    <row r="285" spans="1:6" x14ac:dyDescent="0.3">
      <c r="A285" s="1" t="s">
        <v>293</v>
      </c>
      <c r="B285" s="55" t="s">
        <v>309</v>
      </c>
      <c r="C285" s="32">
        <f t="shared" si="89"/>
        <v>0</v>
      </c>
      <c r="D285" s="32">
        <f t="shared" si="89"/>
        <v>0</v>
      </c>
      <c r="E285" s="32">
        <f t="shared" si="89"/>
        <v>0</v>
      </c>
      <c r="F285" s="32"/>
    </row>
    <row r="286" spans="1:6" x14ac:dyDescent="0.3">
      <c r="A286" s="1" t="s">
        <v>294</v>
      </c>
      <c r="B286" s="55" t="s">
        <v>284</v>
      </c>
      <c r="C286" s="32">
        <f t="shared" si="89"/>
        <v>0</v>
      </c>
      <c r="D286" s="32">
        <f t="shared" si="89"/>
        <v>0</v>
      </c>
      <c r="E286" s="32">
        <f t="shared" si="89"/>
        <v>0</v>
      </c>
      <c r="F286" s="32"/>
    </row>
    <row r="287" spans="1:6" x14ac:dyDescent="0.3">
      <c r="A287" s="1" t="s">
        <v>295</v>
      </c>
      <c r="B287" s="55" t="s">
        <v>296</v>
      </c>
      <c r="C287" s="32">
        <f t="shared" si="89"/>
        <v>0</v>
      </c>
      <c r="D287" s="32">
        <f t="shared" si="89"/>
        <v>0</v>
      </c>
      <c r="E287" s="32">
        <f t="shared" si="89"/>
        <v>0</v>
      </c>
      <c r="F287" s="32"/>
    </row>
    <row r="288" spans="1:6" x14ac:dyDescent="0.3">
      <c r="A288" s="1" t="s">
        <v>297</v>
      </c>
      <c r="B288" s="56" t="s">
        <v>298</v>
      </c>
      <c r="C288" s="26"/>
      <c r="D288" s="18"/>
      <c r="E288" s="18"/>
      <c r="F288" s="18"/>
    </row>
    <row r="291" spans="2:6" x14ac:dyDescent="0.3">
      <c r="B291" s="3" t="s">
        <v>311</v>
      </c>
      <c r="D291" s="3" t="s">
        <v>312</v>
      </c>
    </row>
    <row r="292" spans="2:6" x14ac:dyDescent="0.3">
      <c r="B292" s="3" t="s">
        <v>315</v>
      </c>
      <c r="D292" s="3" t="s">
        <v>316</v>
      </c>
    </row>
    <row r="294" spans="2:6" x14ac:dyDescent="0.3">
      <c r="F294" s="3" t="s">
        <v>313</v>
      </c>
    </row>
    <row r="295" spans="2:6" x14ac:dyDescent="0.3">
      <c r="F295" s="3" t="s">
        <v>314</v>
      </c>
    </row>
    <row r="296" spans="2:6" x14ac:dyDescent="0.3">
      <c r="F296" s="3" t="s">
        <v>317</v>
      </c>
    </row>
    <row r="297" spans="2:6" x14ac:dyDescent="0.3">
      <c r="F297" s="3" t="s">
        <v>318</v>
      </c>
    </row>
    <row r="298" spans="2:6" x14ac:dyDescent="0.3">
      <c r="F298" s="3" t="s">
        <v>319</v>
      </c>
    </row>
  </sheetData>
  <protectedRanges>
    <protectedRange sqref="B2:B3 C1:C3" name="Zonă1_1" securityDescriptor="O:WDG:WDD:(A;;CC;;;WD)"/>
    <protectedRange sqref="B1" name="Zonă1_1_1_1_1_1" securityDescriptor="O:WDG:WDD:(A;;CC;;;WD)"/>
  </protectedRanges>
  <mergeCells count="1">
    <mergeCell ref="B1:F1"/>
  </mergeCells>
  <printOptions horizontalCentered="1"/>
  <pageMargins left="0.75" right="0.75" top="0.21" bottom="0.18" header="0.17" footer="0.17"/>
  <pageSetup scale="45" orientation="portrait" r:id="rId1"/>
  <headerFooter alignWithMargins="0"/>
  <rowBreaks count="2" manualBreakCount="2">
    <brk id="201" max="27" man="1"/>
    <brk id="2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2023-09-07T14:30:07Z</cp:lastPrinted>
  <dcterms:created xsi:type="dcterms:W3CDTF">2023-02-07T08:41:31Z</dcterms:created>
  <dcterms:modified xsi:type="dcterms:W3CDTF">2023-09-12T14:37:50Z</dcterms:modified>
</cp:coreProperties>
</file>